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PATRONATO\Pagina_Nueva\archivos\CostosOperativos\ConvocatoriaPublica\"/>
    </mc:Choice>
  </mc:AlternateContent>
  <xr:revisionPtr revIDLastSave="0" documentId="13_ncr:1_{3B89C416-3B89-4C55-814E-B6D5DD7C18A3}" xr6:coauthVersionLast="47" xr6:coauthVersionMax="47" xr10:uidLastSave="{00000000-0000-0000-0000-000000000000}"/>
  <bookViews>
    <workbookView xWindow="-110" yWindow="-110" windowWidth="19420" windowHeight="10300" xr2:uid="{00000000-000D-0000-FFFF-FFFF00000000}"/>
  </bookViews>
  <sheets>
    <sheet name="VESDA" sheetId="1" r:id="rId1"/>
    <sheet name="NOVEC" sheetId="2" r:id="rId2"/>
  </sheets>
  <definedNames>
    <definedName name="Print_Titles" localSheetId="1">NOVEC!$1:$5</definedName>
    <definedName name="Print_Titles" localSheetId="0">VESDA!$1:$5</definedName>
    <definedName name="_xlnm.Print_Titles" localSheetId="1">NOVEC!$1:$5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MiIH7G0CYkP2dfq/c97nJQTZ6tw=="/>
    </ext>
  </extLst>
</workbook>
</file>

<file path=xl/calcChain.xml><?xml version="1.0" encoding="utf-8"?>
<calcChain xmlns="http://schemas.openxmlformats.org/spreadsheetml/2006/main">
  <c r="L130" i="2" l="1"/>
  <c r="L129" i="2"/>
  <c r="L128" i="2"/>
  <c r="L127" i="2"/>
  <c r="L126" i="2"/>
  <c r="L125" i="2"/>
  <c r="L124" i="2"/>
  <c r="L123" i="2"/>
  <c r="L122" i="2"/>
  <c r="L121" i="2"/>
  <c r="J120" i="2"/>
  <c r="L120" i="2" s="1"/>
  <c r="L119" i="2"/>
  <c r="J119" i="2"/>
  <c r="J118" i="2"/>
  <c r="L118" i="2" s="1"/>
  <c r="J117" i="2"/>
  <c r="L117" i="2" s="1"/>
  <c r="L116" i="2"/>
  <c r="L115" i="2"/>
  <c r="L114" i="2"/>
  <c r="L113" i="2"/>
  <c r="L112" i="2"/>
  <c r="L111" i="2"/>
  <c r="L110" i="2"/>
  <c r="L109" i="2"/>
  <c r="L108" i="2"/>
  <c r="L107" i="2"/>
  <c r="L106" i="2"/>
  <c r="L105" i="2"/>
  <c r="L104" i="2"/>
  <c r="L103" i="2"/>
  <c r="L102" i="2"/>
  <c r="L101" i="2"/>
  <c r="L100" i="2"/>
  <c r="L99" i="2"/>
  <c r="L98" i="2"/>
  <c r="L97" i="2"/>
  <c r="L96" i="2"/>
  <c r="L95" i="2"/>
  <c r="F95" i="2"/>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L94" i="2"/>
  <c r="L91" i="2"/>
  <c r="L90" i="2"/>
  <c r="L89" i="2"/>
  <c r="L88" i="2"/>
  <c r="L87" i="2"/>
  <c r="L86" i="2"/>
  <c r="L85" i="2"/>
  <c r="L84" i="2"/>
  <c r="L83" i="2"/>
  <c r="L82" i="2"/>
  <c r="J82" i="2"/>
  <c r="J81" i="2"/>
  <c r="L81" i="2" s="1"/>
  <c r="L80" i="2"/>
  <c r="J80" i="2"/>
  <c r="J79" i="2"/>
  <c r="L79" i="2" s="1"/>
  <c r="L78" i="2"/>
  <c r="L77" i="2"/>
  <c r="L76" i="2"/>
  <c r="L75" i="2"/>
  <c r="L74" i="2"/>
  <c r="L73" i="2"/>
  <c r="L72" i="2"/>
  <c r="L71" i="2"/>
  <c r="L70" i="2"/>
  <c r="L69" i="2"/>
  <c r="L68" i="2"/>
  <c r="L67" i="2"/>
  <c r="L66" i="2"/>
  <c r="L65" i="2"/>
  <c r="L64" i="2"/>
  <c r="L63" i="2"/>
  <c r="L62" i="2"/>
  <c r="L61" i="2"/>
  <c r="L60" i="2"/>
  <c r="F60" i="2"/>
  <c r="F61" i="2" s="1"/>
  <c r="F62" i="2" s="1"/>
  <c r="F63" i="2" s="1"/>
  <c r="F64" i="2" s="1"/>
  <c r="F65" i="2" s="1"/>
  <c r="F66" i="2" s="1"/>
  <c r="F67" i="2" s="1"/>
  <c r="F68" i="2" s="1"/>
  <c r="F69" i="2" s="1"/>
  <c r="F70" i="2" s="1"/>
  <c r="F71" i="2" s="1"/>
  <c r="F72" i="2" s="1"/>
  <c r="F73" i="2" s="1"/>
  <c r="F74" i="2" s="1"/>
  <c r="F75" i="2" s="1"/>
  <c r="F76" i="2" s="1"/>
  <c r="F77" i="2" s="1"/>
  <c r="F78" i="2" s="1"/>
  <c r="F79" i="2" s="1"/>
  <c r="F80" i="2" s="1"/>
  <c r="F81" i="2" s="1"/>
  <c r="F82" i="2" s="1"/>
  <c r="F83" i="2" s="1"/>
  <c r="F84" i="2" s="1"/>
  <c r="F85" i="2" s="1"/>
  <c r="F86" i="2" s="1"/>
  <c r="F87" i="2" s="1"/>
  <c r="F88" i="2" s="1"/>
  <c r="F89" i="2" s="1"/>
  <c r="F90" i="2" s="1"/>
  <c r="F91" i="2" s="1"/>
  <c r="L59" i="2"/>
  <c r="L57" i="2"/>
  <c r="L56" i="2"/>
  <c r="L55" i="2"/>
  <c r="L54" i="2"/>
  <c r="L53" i="2"/>
  <c r="L52" i="2"/>
  <c r="L51" i="2"/>
  <c r="L50" i="2"/>
  <c r="L49" i="2"/>
  <c r="L48" i="2"/>
  <c r="L47" i="2"/>
  <c r="L46" i="2"/>
  <c r="L45" i="2"/>
  <c r="L44" i="2"/>
  <c r="L43" i="2"/>
  <c r="L42" i="2"/>
  <c r="L41" i="2"/>
  <c r="J40" i="2"/>
  <c r="L40" i="2" s="1"/>
  <c r="J39" i="2"/>
  <c r="L39" i="2" s="1"/>
  <c r="J38" i="2"/>
  <c r="L38" i="2" s="1"/>
  <c r="J37" i="2"/>
  <c r="L37" i="2" s="1"/>
  <c r="L36" i="2"/>
  <c r="J36" i="2"/>
  <c r="J35" i="2"/>
  <c r="L35" i="2" s="1"/>
  <c r="L34" i="2"/>
  <c r="L33" i="2"/>
  <c r="L32" i="2"/>
  <c r="L31" i="2"/>
  <c r="L30" i="2"/>
  <c r="L29" i="2"/>
  <c r="L28" i="2"/>
  <c r="L27" i="2"/>
  <c r="L26" i="2"/>
  <c r="L25" i="2"/>
  <c r="L24" i="2"/>
  <c r="L23" i="2"/>
  <c r="L22" i="2"/>
  <c r="L21" i="2"/>
  <c r="L20" i="2"/>
  <c r="L19" i="2"/>
  <c r="L18" i="2"/>
  <c r="L17" i="2"/>
  <c r="L16" i="2"/>
  <c r="L15" i="2"/>
  <c r="F15" i="2"/>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L14" i="2"/>
  <c r="M80" i="1"/>
  <c r="M79" i="1"/>
  <c r="M78" i="1"/>
  <c r="M77" i="1"/>
  <c r="M76" i="1"/>
  <c r="M75" i="1"/>
  <c r="M74" i="1"/>
  <c r="M73" i="1"/>
  <c r="M71" i="1" s="1"/>
  <c r="M72" i="1"/>
  <c r="M70" i="1"/>
  <c r="M69" i="1"/>
  <c r="M68" i="1"/>
  <c r="M67" i="1"/>
  <c r="M66" i="1"/>
  <c r="M65" i="1"/>
  <c r="M64" i="1"/>
  <c r="M63" i="1"/>
  <c r="M62" i="1"/>
  <c r="M61" i="1"/>
  <c r="M60" i="1"/>
  <c r="M59" i="1"/>
  <c r="M58" i="1"/>
  <c r="M57" i="1"/>
  <c r="M56" i="1"/>
  <c r="M55" i="1"/>
  <c r="M54" i="1"/>
  <c r="M53" i="1"/>
  <c r="M52" i="1"/>
  <c r="M51" i="1"/>
  <c r="M50" i="1"/>
  <c r="M49" i="1"/>
  <c r="M48" i="1"/>
  <c r="M47" i="1"/>
  <c r="M46" i="1"/>
  <c r="M45" i="1"/>
  <c r="M44" i="1"/>
  <c r="G44" i="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M43" i="1"/>
  <c r="M42" i="1" s="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G14" i="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M13" i="1"/>
  <c r="L93" i="2" l="1"/>
  <c r="L92" i="2" s="1"/>
  <c r="L58" i="2"/>
</calcChain>
</file>

<file path=xl/sharedStrings.xml><?xml version="1.0" encoding="utf-8"?>
<sst xmlns="http://schemas.openxmlformats.org/spreadsheetml/2006/main" count="412" uniqueCount="140">
  <si>
    <t>Anexo 3 - Cotización PMSP-LP-10/2022</t>
  </si>
  <si>
    <t>Patronato de Museos de San Pedro</t>
  </si>
  <si>
    <t>Suministro e instalación de Detección y Control de Incendio Sistemas Novec y Vesda, para el museo La Milarca</t>
  </si>
  <si>
    <t>Proyecto:</t>
  </si>
  <si>
    <t>La Milarca</t>
  </si>
  <si>
    <t>UNIDAD</t>
  </si>
  <si>
    <t>CANTIDAD</t>
  </si>
  <si>
    <t>P.U.</t>
  </si>
  <si>
    <t>IMPORTE</t>
  </si>
  <si>
    <t>GRAN TOTAL</t>
  </si>
  <si>
    <t>Construcción</t>
  </si>
  <si>
    <t>Nave Principal</t>
  </si>
  <si>
    <t>Instalaciones</t>
  </si>
  <si>
    <t>Sistema contra incendio</t>
  </si>
  <si>
    <t>Red de Protección Contra incendio con supresión VESDA</t>
  </si>
  <si>
    <t>Sotano</t>
  </si>
  <si>
    <t>SUMINISTRO E INSTALACION DE ANALIZADOR POR ASPIRACIÓN VESDA, MOD. VEP-A10-P O EQUIVALENTE, HASTA 2000 M2 DE COBERTURA, 280 METROS DE TUBERÍA, HASTA 4 TUBERÍAS Y PANTALLA DE 3.5 PULGADAS. INCLUYE,  EQUIPO, MATERIAL, MANO DE OBRA Y TODO LO NECESARIO PARA SU CORRECTA EJECUCION.</t>
  </si>
  <si>
    <t>PZA</t>
  </si>
  <si>
    <t>SUMINISTRO E INSTALACION DE FUENTES DE PODER,MCA.XTRALIS, MOD.VPS-100US-120 O EQUIVALENTE, PARA DETECTORES VESDA APROBACIÓN FM, 1.5 A, 24 VCD, UL. INCLUYE,  EQUIPO, MATERIAL, MANO DE OBRA Y TODO LO NECESARIO PARA SU CORRECTA EJECUCION.</t>
  </si>
  <si>
    <t>SUMINISTRO E INSTALACION DE BATERÍA DE RESPALDO UL, MCA.HONEYWELL, MOD.BAT12260BP O EQUIVALENTE DE 12V 12AH / IDEAL PARA SISTEMAS DE DETECCIÓN DE INCENDIO / CONTROL DE ACCESO / INTRUSIÓN / VIDEOVIGILANCIA / TERMINALES TIPO NB. INCLUYE,  EQUIPO, MATERIAL, MANO DE OBRA Y TODO LO NECESARIO PARA SU CORRECTA EJECUCION.</t>
  </si>
  <si>
    <t>SUMINISTRO E INSTALACION DE TUBERÍA DE 3/4 CPVC LONGUITUD 4.5 MTS POR TRAMO MARCA XTRALIS MODELO VP-P420. INCLUYE,  EQUIPO, MATERIAL, MANO DE OBRA Y TODO LO NECESARIO PARA SU CORRECTA EJECUCION.</t>
  </si>
  <si>
    <t>SUMINISTRO E INSTALACION DE COPLE RECTO PARA TUBERÍA DE ¾” / PARA DETECTORES DE HUMO POR ASPIRACIÓN VESDA / CAJA CON 15 PIEZAS. INCLUYE,  EQUIPO, MATERIAL, MANO DE OBRA Y TODO LO NECESARIO PARA SU CORRECTA EJECUCION.</t>
  </si>
  <si>
    <t>SERV</t>
  </si>
  <si>
    <t>SUMINISTRO E INSTALACION DE CODO DE 90 GRADOS PARA TUBERÍA DE ¾” / PARA DETECTORES DE HUMO POR ASPIRACIÓN VESDA / CAJA CON 20 PIEZAS. INCLUYE,  EQUIPO, MATERIAL, MANO DE OBRA Y TODO LO NECESARIO PARA SU CORRECTA EJECUCION.</t>
  </si>
  <si>
    <t>SUMINISTRO E INSTALACION DE CODO DE 45 GRADOS PARA TUBERÍA DE ¾” / PARA DETECTORES DE HUMO POR ASPIRACIÓN VESDA / CAJA CON 10 PIEZAS. INCLUYE,  EQUIPO, MATERIAL, MANO DE OBRA Y TODO LO NECESARIO PARA SU CORRECTA EJECUCION.</t>
  </si>
  <si>
    <t>SUMINISTRO E INSTALACION DE TUERCA UNIÓN PARA TUBERÍA DE ¾” / PARA DETECTORES DE HUMO POR ASPIRACIÓN VESDA / CAJA CON 10 PIEZAS. INCLUYE,  EQUIPO, MATERIAL, MANO DE OBRA Y TODO LO NECESARIO PARA SU CORRECTA EJECUCION.</t>
  </si>
  <si>
    <t>SUMINISTRO E INSTALACION DE TAPÓN FINAL PARA TUBERÍA DE ¾” / PARA DETECTORES DE HUMO POR ASPIRACIÓN VESDA / CAJA CON 25 PIEZAS. INCLUYE,  EQUIPO, MATERIAL, MANO DE OBRA Y TODO LO NECESARIO PARA SU CORRECTA EJECUCION.</t>
  </si>
  <si>
    <t>SUMINISTRO E INSTALACION DE COPLE EN T PARA TUBERÍA DE ¾” / PARA DETECTORES DE HUMO POR ASPIRACIÓN VESDA / CAJA CON 15 PIEZAS. INCLUYE,  EQUIPO, MATERIAL, MANO DE OBRA Y TODO LO NECESARIO PARA SU CORRECTA EJECUCION.</t>
  </si>
  <si>
    <t>SUMINISTRO E INSTALACION DE ETIQUETA PARA TUBERÍA VESDA / PARA DETECTORES DE HUMO POR ASPIRACIÓN VESDA / ROLLO CON 35 PIEZAS. INCLUYE,  EQUIPO, MATERIAL, MANO DE OBRA Y TODO LO NECESARIO PARA SU CORRECTA EJECUCION.</t>
  </si>
  <si>
    <t>SUMINISTRO E INSTALACION DE ETIQUETA DE PUNTO DE MUESTREO / PARA DETECTORES DE HUMO POR ASPIRACIÓN VESDA / ESTILO ENVOLVENTE / 200 POR ROLLO. INCLUYE,  EQUIPO, MATERIAL, MANO DE OBRA Y TODO LO NECESARIO PARA SU CORRECTA EJECUCION.</t>
  </si>
  <si>
    <t>SUMINISTRO E INSTALACION DE TUBO CONDUIT 3/4" PARED DELGADA (19MM) X 3 METROS, GALVANIZADO ETIQUETA VERDE, CALIBRE 19, MCA. PANDUIT. INCLUYE,  EQUIPO, MATERIAL, MANO DE OBRA Y TODO LO NECESARIO PARA SU CORRECTA EJECUCION.</t>
  </si>
  <si>
    <t>SUMINISTRO E INSTALACION DE COPLE 3/4" (19MM) PARED DELGADA CON TORNILLO (TIPO AMERICANO) GALVANIZADO, ETIQUETA VERDE. INCLUYE,  EQUIPO, MATERIAL, MANO DE OBRA Y TODO LO NECESARIO PARA SU CORRECTA EJECUCION.</t>
  </si>
  <si>
    <t>SUMINISTRO E INSTALACION DE CONECTOR 3/4" (25MM) PARED DELGADA CON TORNILLO TIPO AMERICANO GALVANIZADO ETIQUETA VERDE. INCLUYE,  EQUIPO, MATERIAL, MANO DE OBRA Y TODO LO NECESARIO PARA SU CORRECTA EJECUCION.</t>
  </si>
  <si>
    <t>SUMINISTRO E INSTALACION DE CODO DE 90° 3/4" (19MM) PARED DELGADA GALVANIZADO ETIQUETA VERDE. INCLUYE,  EQUIPO, MATERIAL, MANO DE OBRA Y TODO LO NECESARIO PARA SU CORRECTA EJECUCION.</t>
  </si>
  <si>
    <t>SUMINISTRO E INSTALACION DE ABRAZADERA TIPO CLIP PARA TUBERÍA CONDUIT DE 3/4" (19 MM). INCLUYE,  EQUIPO, MATERIAL, MANO DE OBRA Y TODO LO NECESARIO PARA SU CORRECTA EJECUCION.</t>
  </si>
  <si>
    <t>SUMINISTRO E INSTALACION DE CAJA CUADRADA DE 4 X 4 PULGADAS (10.2 X 10.2 CM) ITSA, FABRICADA EN ACERO REFORZADO GALVANIZADO CON ACABADO BRILLANTE, CON TAPA CIEGA CUADRADA DE ACERO DE 4 X 4 PULGADAS, RESISTENTE A LA CORROSIÓN, MCA PANDUIT. INCLUYE,  EQUIPO, MATERIAL, MANO DE OBRA Y TODO LO NECESARIO PARA SU CORRECTA EJECUCION.</t>
  </si>
  <si>
    <t>SUMINISTRO E INSTALACION DE VARILLA ROSCADA DE 3/8" X 3000MM, CON ACABADO ELECTRO ZINC. INCLUYE,  EQUIPO, MATERIAL, MANO DE OBRA Y TODO LO NECESARIO PARA SU CORRECTA EJECUCION.</t>
  </si>
  <si>
    <t>SUMINISTRO E INSTALACION DE TAQUETE TIPO ARPON DE 3/8" X 3" (9.5 X 76 MM). INCLUYE,  EQUIPO, MATERIAL, MANO DE OBRA Y TODO LO NECESARIO PARA SU CORRECTA EJECUCION.</t>
  </si>
  <si>
    <t>SUMINISTRO E INSTALACION DE COPLE HEXAGONAL ROSCADO CUERDA MÁQUINA GALVANIZADO D 9.5 MM (3/8"). INCLUYE,  EQUIPO, MATERIAL, MANO DE OBRA Y TODO LO NECESARIO PARA SU CORRECTA EJECUCION.</t>
  </si>
  <si>
    <t>SUMINISTRO E INSTALACION DE TUERCA HEXAGONAL DE 3/8". INCLUYE,  EQUIPO, MATERIAL, MANO DE OBRA Y TODO LO NECESARIO PARA SU CORRECTA EJECUCION.</t>
  </si>
  <si>
    <t>SUMINISTRO E INSTALACION DE ARANDELA PLANA GALVANIZADA DE 3/8".INCLUYE,  EQUIPO, MATERIAL, MANO DE OBRA Y TODO LO NECESARIO PARA SU CORRECTA EJECUCION.</t>
  </si>
  <si>
    <t>SUMINISTRO E INSTALACION DE TUBO FLEXIBLE DE 3/4" (19MM) EN ACERO GALVANIZADO. ROLLO CON 50 M, MCA. PANDUIT. INCLUYE,  EQUIPO, MATERIAL, MANO DE OBRA Y TODO LO NECESARIO PARA SU CORRECTA EJECUCION.</t>
  </si>
  <si>
    <t>ML</t>
  </si>
  <si>
    <t>SUMINISTRO E INSTALACION DE CONECTOR CURVO PARA TUBO FLEXIBLE 3/4" (19 MM), MCA. PANDUIT. INCLUYE,  EQUIPO, MATERIAL, MANO DE OBRA Y TODO LO NECESARIO PARA SU CORRECTA EJECUCION.</t>
  </si>
  <si>
    <t>SUMINISTRO E INSTALACION DE CONECTOR RECTO PARA TUBO FLEXIBLE DE 3/4" (19 MM), MCA. PANDUIT. INCLUYE,  EQUIPO, MATERIAL, MANO DE OBRA Y TODO LO NECESARIO PARA SU CORRECTA EJECUCION.</t>
  </si>
  <si>
    <t>SUMINISTRO E INSTALACION DE CAJA OCTAGONAL DE 4 PULGADAS (9.2 CM) ITSA, MOD. JVD277, CUENTA CON 4 ORIFICIOS LATERALES Y 5 CENTRALES, CON TAPA MOD. JVD278. INCLUYE,  EQUIPO, MATERIAL, MANO DE OBRA Y TODO LO NECESARIO PARA SU CORRECTA EJECUCION.</t>
  </si>
  <si>
    <t>SUMINISTRO E INSTALACION DE ALAMBRE CALIBRE 18 AWG EN 2 HILOS, USO INTEMPERIE CAJA REACT , RESISTENTE AL FUEGO, COLOR ROJO, TIPO FPLR- CL2R PARA SISTEMAS CONTRA INCENDIO O SISTEMAS DE EVACUACIÓN.E COLOR ROJO PARA APLICACIONES EN SISTEMAS DE DETECCIÓN DE INCENDIO Y SISTEMAS DE EVACUACIÓN. INCLUYE,  EQUIPO, MATERIAL, MANO DE OBRA Y TODO LO NECESARIO PARA SU CORRECTA EJECUCION.</t>
  </si>
  <si>
    <t>SUMINISTRO E INSTALACION DE ALAMBRE DE 305 METROS, CALIBRE 16 CON 2 CONDUCTORES, TIPO FPLR-CL2R, PARA APLICACIONES EN SISTEMAS DE DETECCIÓN DE INCENDIO Y SISTEMAS DE VOCEO. INCLUYE,  EQUIPO, MATERIAL, MANO DE OBRA Y TODO LO NECESARIO PARA SU CORRECTA EJECUCION.</t>
  </si>
  <si>
    <t>Planta Baja</t>
  </si>
  <si>
    <t>SUMINISTRO E INSTALACION DE DETECTOR DE HUMO VESDA VEA, POR ASPIRACIÓN CON PANTALLA DE 3.5". INCLUYE,  EQUIPO, MATERIAL, MANO DE OBRA Y TODO LO NECESARIO PARA SU CORRECTA EJECUCION.</t>
  </si>
  <si>
    <t>SUMINISTRO E INSTALACION DE FUENTE DE PODER,MCA.XTRALIS, MOD.VPS-100US-120 O EQUIVALENTE, PARA DETECTORES VESDA VEA APROBACIÓN FM,  LISTADA UL, INPUT 120 VAC AND 230 VAC,  OUTPUT: 27 VDC/2.8A CONTINUOUS, 27 VDC/5 A ALARM. INCLUYE,  EQUIPO, MATERIAL, MANO DE OBRA Y TODO LO NECESARIO PARA SU CORRECTA EJECUCION.</t>
  </si>
  <si>
    <t>SUMINISTRO E INSTALACION DE BATERÍA DE RESPALDO UL, MCA.HONEYWELL, MOD.BAT12260BP O EQUIVALENTE DE 12V 26AH / IDEAL PARA SISTEMAS DE DETECCIÓN DE INCENDIO / CONTROL DE ACCESO / INTRUSIÓN / VIDEOVIGILANCIA / TERMINALES TIPO NB. INCLUYE,  EQUIPO, MATERIAL, MANO DE OBRA Y TODO LO NECESARIO PARA SU CORRECTA EJECUCION.</t>
  </si>
  <si>
    <t>SUMINISTRO E INSTALACION DE MICROTUBOS DE 6 MM PARA SENSOR VESDA VEA, ROLLO DE 330 FT MARCA XTRALIS MODELO VSP-990. INCLUYE,  EQUIPO, MATERIAL, MANO DE OBRA Y TODO LO NECESARIO PARA SU CORRECTA EJECUCION.</t>
  </si>
  <si>
    <t>SUMINISTRO E INSTALACION DE MICROTUBOS DE 4 MM PARA SENSOR VESDA VEA, ROLLO DE 500 FT MARCA XTRALIS MODELO VSP-991. INCLUYE,  EQUIPO, MATERIAL, MANO DE OBRA Y TODO LO NECESARIO PARA SU CORRECTA EJECUCION.</t>
  </si>
  <si>
    <t>SUMINISTRO E INSTALACION DE REDUCTOR VESDA-E VEA DE 6 MM A 4 MM (PAQUETE DE 10). INCLUYE,  EQUIPO, MATERIAL, MANO DE OBRA Y TODO LO NECESARIO PARA SU CORRECTA EJECUCION.</t>
  </si>
  <si>
    <t>SUMINISTRO E INSTALACION DE CONVERTIDOR PARA PUNTOS DE MUESTREO DE 4MM A 6MM PARA  VESDA. INCLUYE,  EQUIPO, MATERIAL, MANO DE OBRA Y TODO LO NECESARIO PARA SU CORRECTA EJECUCION.</t>
  </si>
  <si>
    <t>SUMINISTRO E INSTALACION DE PUNTO DE MUESTREO ESTÁNDAR VESDA-E VEA 6 MM (PAQUETE DE 22). INCLUYE,  EQUIPO, MATERIAL, MANO DE OBRA Y TODO LO NECESARIO PARA SU CORRECTA EJECUCION.</t>
  </si>
  <si>
    <t>SUMINISTRO E INSTALACION DE ABRAZADERA DE SOPORTE DE TUBERÍA DE 3/4 ″ (PAQUETE DE 50). INCLUYE,  EQUIPO, MATERIAL, MANO DE OBRA Y TODO LO NECESARIO PARA SU CORRECTA EJECUCION.</t>
  </si>
  <si>
    <t>SUMINISTRO E INSTALACION DE CORTATUBOS DE CPVC (TUBOS DE HASTA 1 1/2 ″). INCLUYE,  EQUIPO, MATERIAL, MANO DE OBRA Y TODO LO NECESARIO PARA SU CORRECTA EJECUCION.</t>
  </si>
  <si>
    <t>SUMINISTRO E INSTALACION DE ESPACIADOR DE RACK DE CABLES APILABLE DE UN ESPACIO. FABRICADO EN NAILON 6.6 RETARDANTE DE LLAMA RELLENO DE VIDRIO NEGRO. ÚSELO CON CRS4 PARA LLENAR EL ANCHO DEL ESTANTE DE LA ESCALERA. ACEPTA CABLE DE HASTA 31,8 MM (1,25 ") DE DIÁMETRO. INCLUYE,  EQUIPO, MATERIAL, MANO DE OBRA Y TODO LO NECESARIO PARA SU CORRECTA EJECUCION.</t>
  </si>
  <si>
    <t>SUMINISTRO E INSTALACION DE CHAROLA TIPO MALLA 66/50 MM, CON ACABADO ELECTRO ZINC, HASTA 52 CABLES CAT6, TRAMO 3 M, MCA.CABLOFIL. INCLUYE,  EQUIPO, MATERIAL, MANO DE OBRA Y TODO LO NECESARIO PARA SU CORRECTA EJECUCION.</t>
  </si>
  <si>
    <t>SUMINISTRO E INSTALACION DE KIT 1 PARA UNIR TRAMOS DE CHAROLAS, CON ACABADO ELECTRO ZINC, MCA CABLOFIL. INCLUYE,  EQUIPO, MATERIAL, MANO DE OBRA Y TODO LO NECESARIO PARA SU CORRECTA EJECUCION.</t>
  </si>
  <si>
    <t>SUMINISTRO E INSTALACION DE SUSPENSIÓN CONJUNTO, 50MM, CON ACABADO ELECTRO ZINC PARA VARILLA DE 1/4 Y 5/16. INCLUYE,  EQUIPO, MATERIAL, MANO DE OBRA Y TODO LO NECESARIO PARA SU CORRECTA EJECUCION.</t>
  </si>
  <si>
    <t>SUMINISTRO E INSTALACION DE PANEL DE CONTROL DE ALARMA CONTRA INCENDIOS INTELIGENTE DE LA SERIE ONYX® NFS-320 CON PANTALLA DE 640 CARACTÉRES. INCLUYE,  EQUIPO, MATERIAL, MANO DE OBRA Y TODO LO NECESARIO PARA SU CORRECTA EJECUCION.</t>
  </si>
  <si>
    <t>SUMINISTRO E INSTALACION DE BATERÍA DE RESPALDO DE 12V 18 AH. INCLUYE,  EQUIPO, MATERIAL, MANO DE OBRA Y TODO LO NECESARIO PARA SU CORRECTA EJECUCION.</t>
  </si>
  <si>
    <t>SUMINISTRO E INSTALACION  DE FUENTE DE PODER Y CARGADOR DE BATERÍAS NAC COMPACTA, DE COSTO-EFICIENCIA DE 24 VDC A 8 AMPERES MOD. FCPS-24FS8. INCLUYE,  EQUIPO, MATERIAL, MANO DE OBRA Y TODO LO NECESARIO PARA SU CORRECTA EJECUCION.</t>
  </si>
  <si>
    <t>SUMINISTRO E INSTALACION DE BATERÍA DE RESPALDO DE 12V 7 AH. INCLUYE,  EQUIPO, MATERIAL, MANO DE OBRA Y TODO LO NECESARIO PARA SU CORRECTA EJECUCION.</t>
  </si>
  <si>
    <t>SUMINISTRO E INSTALACION DE DETECTOR FOTOELÉCTRICO DE HUMO DIRECCIONABLE; CON FLASHCAN. COLOR BLANCO. INCLUYE,  EQUIPO, MATERIAL, MANO DE OBRA Y TODO LO NECESARIO PARA SU CORRECTA EJECUCION.</t>
  </si>
  <si>
    <t>SUMINISTRO E INSTALACION  DE BASE ESTÁNDAR DE DETECTOR DIRECCIONABLE; CON BRIDA. COLOR BLANCO. INCLUYE,  EQUIPO, MATERIAL, MANO DE OBRA Y TODO LO NECESARIO PARA SU CORRECTA EJECUCION.</t>
  </si>
  <si>
    <t>SUMINISTRO E INSTALACION DE ESTACIÓN MANUAL DIRECCIONABLE, MCA. HONEYWELL, MOD. NBG-12L O EQUIVALENTE, CON FLASHSCAN. IDIOMA ESPAÑOL. INCLUYE,  EQUIPO, MATERIAL, MANO DE OBRA Y TODO LO NECESARIO PARA SU CORRECTA EJECUCION.</t>
  </si>
  <si>
    <t>SUMINISTRO E INSTALACION DE SIRENA CON LÁMPARA ESTROBOSCÓPICA A 2 HILOS, MCA. BOSCH, MOD. W-HSR O EQUIVALENTE, MONTAJE EN PARED, COLOR ROJO, CONFIGURACIÓN ESTROBOSCÓPICA SELECCIONABLE Y TEXTO EN ESPAÑOL, NUEVO DISEÑO MODERNO Y ELEGANTE Y MENOR CONSUMO DE CORRIENTE. INCLUYE,  EQUIPO, MATERIAL, MANO DE OBRA Y TODO LO NECESARIO PARA SU CORRECTA EJECUCION.</t>
  </si>
  <si>
    <t>SUMINISTRO E INSTALACION  DE MÓDULO MONITOR DIRECCIONABLE; CON FLASHSCAN; SUPERVISA UN CIRCUITO DE DISPOSITIVOS DE ENTRADA DE CONTACTO SECO EN CLASE A O CLASE B. INCLUYE,  EQUIPO, MATERIAL, MANO DE OBRA Y TODO LO NECESARIO PARA SU CORRECTA EJECUCION.</t>
  </si>
  <si>
    <t>SUMINISTRO E INSTALACION DE MÓDULO MONITOR DIRECCIONABLE DUAL; CON FLASHSCAN; SUPERVISA DOS CIRCUITOS DE DISPOSITIVOS DE ENTRADA DE CONTACTO SECO EN CLASE A O CLASE B. INCLUYE,  EQUIPO, MATERIAL, MANO DE OBRA Y TODO LO NECESARIO PARA SU CORRECTA EJECUCION.</t>
  </si>
  <si>
    <t>SUMINISTRO E INSTALACION  DE MÓDULO RELEVADOR DIRECCIONABLE; CON FLASHSCAN; PROPORCIONA DOS CONTACTOS SECOS DE FORMATO C QUE SE CONMUTAN JUNTOS. INCLUYE,  EQUIPO, MATERIAL, MANO DE OBRA Y TODO LO NECESARIO PARA SU CORRECTA EJECUCION.</t>
  </si>
  <si>
    <t>SUMINISTRO E INSTALACION  DE MÓDULO DE CONTROL DIRECCIONABLE CON FLASHSCAN; CONFIGURADO PARA UNA SALIDA DE NAC CLASE A O CLASE B. INCLUYE,  EQUIPO, MATERIAL, MANO DE OBRA Y TODO LO NECESARIO PARA SU CORRECTA EJECUCION.</t>
  </si>
  <si>
    <t>SUMINISTRO E INSTALACION  DE MÓDULO AISLADOR DE LAZO SLC; AISLA CONTRA CORTOCIRCUITOS EL LAZO SLC. INCLUYE,  EQUIPO, MATERIAL, MANO DE OBRA Y TODO LO NECESARIO PARA SU CORRECTA EJECUCION.</t>
  </si>
  <si>
    <t>SUMINISTRO E INSTALACION  DE CAJA DE CONEXIONES DE MONTAJE EN SUPERFICIE PARA MODULOS, MCA PANDUIT. INCLUYE,  EQUIPO, MATERIAL, MANO DE OBRA Y TODO LO NECESARIO PARA SU CORRECTA EJECUCION.</t>
  </si>
  <si>
    <t>Planta Alta</t>
  </si>
  <si>
    <t>SUMINISTRO E INSTALACION DE SIRENA CON LÁMPARA ESTROBOSCÓPICA A 2 HILOS,  MCA. BOSCH, MOD. W-HSR O EQUIVALENTE, MONTAJE EN PARED, COLOR ROJO, CONFIGURACIÓN ESTROBOSCÓPICA SELECCIONABLE Y TEXTO EN ESPAÑOL, NUEVO DISEÑO MODERNO Y ELEGANTE Y MENOR CONSUMO DE CORRIENTE. INCLUYE,  EQUIPO, MATERIAL, MANO DE OBRA Y TODO LO NECESARIO PARA SU CORRECTA EJECUCION.</t>
  </si>
  <si>
    <t>Subtotal</t>
  </si>
  <si>
    <t>IVA</t>
  </si>
  <si>
    <t>TOTAL C/IVA</t>
  </si>
  <si>
    <t>IMPORTE TOTAL CON IVA con letra</t>
  </si>
  <si>
    <t>________________________________________________________________________________________________________________________________________________</t>
  </si>
  <si>
    <t>_________________________________________________________</t>
  </si>
  <si>
    <t>Nombre y firma del licitante o su representante legal</t>
  </si>
  <si>
    <t>Sistema NOVEC 3M 1230</t>
  </si>
  <si>
    <t>1. Bodega de Tránsito Equipo</t>
  </si>
  <si>
    <t>SUMINISTRO E INSTALACION DE ECS-500 3M NOVEC 1230 CYLINDER 900 LB. (408.0 KG) CAPACITY; 3" VALVE, WITH LLI; UL, FM. INCLUYE,  EQUIPO, MATERIAL, MANO DE OBRA Y TODO LO NECESARIO PARA SU CORRECTA EJECUCION.</t>
  </si>
  <si>
    <t>SUMINISTRO E INSTALACION DE 3M NOVEC 1230 (FK-5-1-12) FLUID IN CYLINDERS FILLED AT FACTORY, 1 LB. INCLUYE,  EQUIPO, MATERIAL, MANO DE OBRA Y TODO LO NECESARIO PARA SU CORRECTA EJECUCION.</t>
  </si>
  <si>
    <t>LIBRAS (lb)</t>
  </si>
  <si>
    <t>SUMINISTRO E INSTALACION DE DISCHARGE HOSE, 3" (FOR 3" VALVE, USE WITH 600, 675, 900, 1010 &amp; 1100 LBS CYLINDERS). INCLUYE,  EQUIPO, MATERIAL, MANO DE OBRA Y TODO LO NECESARIO PARA SU CORRECTA EJECUCION.</t>
  </si>
  <si>
    <t>SUMINISTRO E INSTALACION DE STRAP FOR 900/1010 LB. CLEAN AGENT CYLINDERS. INCLUYE,  EQUIPO, MATERIAL, MANO DE OBRA Y TODO LO NECESARIO PARA SU CORRECTA EJECUCION.</t>
  </si>
  <si>
    <t>SUMINISTRO E INSTALACION DE CYLINDER SUPERVISORY PRESSURE SWITCH FOR ALL SIZE VALVES FOR ECS-500 SYSTEMS. INCLUYE,  EQUIPO, MATERIAL, MANO DE OBRA Y TODO LO NECESARIO PARA SU CORRECTA EJECUCION.</t>
  </si>
  <si>
    <t>SUMINISTRO E INSTALACION DE UL AND ULC LISTED, AND FM APPROVED 180 DEGREE NPT BRASS NOZZLES. 1" DIAMETER. INCLUYE,  EQUIPO, MATERIAL, MANO DE OBRA Y TODO LO NECESARIO PARA SU CORRECTA EJECUCION.</t>
  </si>
  <si>
    <t>SUMINISTRO E INSTALACION DE UL AND ULC LISTED, AND FM APPROVED 180 DEGREE NPT BRASS NOZZLES. 3/4" DIAMETER. INCLUYE,  EQUIPO, MATERIAL, MANO DE OBRA Y TODO LO NECESARIO PARA SU CORRECTA EJECUCION.</t>
  </si>
  <si>
    <t>SUMINISTRO E INSTALACION DE DISCHARGE OUTLET ADAPTER 3" (CONVERTS VICTAULIC GROOVE TO NPT THREADING). INCLUYE,  EQUIPO, MATERIAL, MANO DE OBRA Y TODO LO NECESARIO PARA SU CORRECTA EJECUCION.</t>
  </si>
  <si>
    <t>SUMINISTRO E INSTALACION DE PRESSURE SWITCH, 3 POLE DOUBLE THROW. INCLUYE,  EQUIPO, MATERIAL, MANO DE OBRA Y TODO LO NECESARIO PARA SU CORRECTA EJECUCION.</t>
  </si>
  <si>
    <t>SUMINISTRO E INSTALACION DE DISCHARGE INDICATOR, 3/4" NPT (BRASS). INCLUYE,  EQUIPO, MATERIAL, MANO DE OBRA Y TODO LO NECESARIO PARA SU CORRECTA EJECUCION.</t>
  </si>
  <si>
    <t>SUMINISTRO E INSTALACION DE ELECTRIC CONTROL HEAD, 24 VDC KIT WITH CONTROL HEAD MONITOR. INCLUYE,  EQUIPO, MATERIAL, MANO DE OBRA Y TODO LO NECESARIO PARA SU CORRECTA EJECUCION.</t>
  </si>
  <si>
    <t>SUMINISTRO E INSTALACION DE ISOLATION CHECK VALVE 3",STAINLESS STEEL, APPROVED FOR ECS-500 3M NOVEC 1230 ONLY. INCLUYE,  EQUIPO, MATERIAL, MANO DE OBRA Y TODO LO NECESARIO PARA SU CORRECTA EJECUCION.</t>
  </si>
  <si>
    <t>SUMINISTRO E INSTALACION DE FCM-1-REL MÓDULO DE CONTROL DE LIBERACIÓN. INCLUYE,  EQUIPO, MATERIAL, MANO DE OBRA Y TODO LO NECESARIO PARA SU CORRECTA EJECUCION.</t>
  </si>
  <si>
    <t>SUMINISTRO E INSTALACION DE ESTACIÓN DE LIBERACIÓN DE AGENTE CON BOTÓN DE ABORTO Y LED DE DESCARGA Y NORMAL, MCA. FIRE-LITE ALARMS, MOD. BG-12-LRA O EQUIVALENTE. INCLUYE,  EQUIPO, MATERIAL, MANO DE OBRA Y TODO LO NECESARIO PARA SU CORRECTA EJECUCION.</t>
  </si>
  <si>
    <t>SUMINISTRO E INSTALACION DE MÓDULO RELEVADOR DIRECCIONABLE; CON FLASHSCAN; PROPORCIONA DOS CONTACTOS SECOS DE FORMATO C QUE SE CONMUTAN JUNTOS. INCLUYE,  EQUIPO, MATERIAL, MANO DE OBRA Y TODO LO NECESARIO PARA SU CORRECTA EJECUCION.</t>
  </si>
  <si>
    <t>SUMINISTRO E INSTALACION DE CAMPANA PARA ALARMA DE INCENDIO, 6 PULGADAS, 24 VCD. INCLUYE,  EQUIPO, MATERIAL, MANO DE OBRA Y TODO LO NECESARIO PARA SU CORRECTA EJECUCION.</t>
  </si>
  <si>
    <t>SUMINISTRO E INSTALACION DE TUBO NEGRO CED. 40 DE 3"Ø ASTM A-53 PIEZA DE 6.4M LARGO S/C, MCA. PANDUIT. INCLUYE,  EQUIPO, MATERIAL, MANO DE OBRA Y TODO LO NECESARIO PARA SU CORRECTA EJECUCION.</t>
  </si>
  <si>
    <t>SUMINISTRO E INSTALACION DE TUBO NEGRO CED. 40 DE 2"Ø ASTM A-53 PIEZA DE 6.4M LARGO S/C, MCA. PANDUIT. INCLUYE,  EQUIPO, MATERIAL, MANO DE OBRA Y TODO LO NECESARIO PARA SU CORRECTA EJECUCION.</t>
  </si>
  <si>
    <t>SUMINISTRO E INSTALACION DE TUBO NEGRO CED. 40 DE 1 1/2"Ø ASTM A-53 PIEZA DE 6.4M LARGO S/C, MCA. PANDUIT. INCLUYE,  EQUIPO, MATERIAL, MANO DE OBRA Y TODO LO NECESARIO PARA SU CORRECTA EJECUCION.</t>
  </si>
  <si>
    <t>SUMINISTRO E INSTALACION DE TUBO NEGRO CED. 40 DE 1 1/4"Ø ASTM A-53 PIEZA DE 6.4M LARGO S/C, MCA. PANDUIT. INCLUYE,  EQUIPO, MATERIAL, MANO DE OBRA Y TODO LO NECESARIO PARA SU CORRECTA EJECUCION.</t>
  </si>
  <si>
    <t>SUMINISTRO E INSTALACION DE TUBO NEGRO CED. 40 DE 1"Ø ASTM A-53 PIEZA DE 6.4M LARGO S/C, MCA. PANDUIT. INCLUYE,  EQUIPO, MATERIAL, MANO DE OBRA Y TODO LO NECESARIO PARA SU CORRECTA EJECUCION.</t>
  </si>
  <si>
    <t>SUMINISTRO E INSTALACION DE TUBO NEGRO CED. 40 DE 3/4"Ø ASTM A-53 PIEZA DE 6.4M LARGO S/C, MCA. PANDUIT. INCLUYE,  EQUIPO, MATERIAL, MANO DE OBRA Y TODO LO NECESARIO PARA SU CORRECTA EJECUCION.</t>
  </si>
  <si>
    <t>SUMINISTRO E INSTALACION DE CODO 90° ROSCADO 300# DE 1 1/2"Ø ASTM A-197 HIERRO MALEABLE. INCLUYE,  EQUIPO, MATERIAL, MANO DE OBRA Y TODO LO NECESARIO PARA SU CORRECTA EJECUCION.</t>
  </si>
  <si>
    <t>SUMINISTRO E INSTALACION DE CODO 90° ROSCADO 300# DE 1 1/4"Ø ASTM A-197 HIERRO MALEABLE. INCLUYE,  EQUIPO, MATERIAL, MANO DE OBRA Y TODO LO NECESARIO PARA SU CORRECTA EJECUCION.</t>
  </si>
  <si>
    <t>SUMINISTRO E INSTALACION DE CODO 90° ROSCADO 300# DE 1"Ø ASTM A-197 HIERRO MALEABLE. INCLUYE,  EQUIPO, MATERIAL, MANO DE OBRA Y TODO LO NECESARIO PARA SU CORRECTA EJECUCION.</t>
  </si>
  <si>
    <t>SUMINISTRO E INSTALACION DE CODO 90° ROSCADO 300# DE 3/4"Ø ASTM A-197 HIERRO MALEABLE. INCLUYE,  EQUIPO, MATERIAL, MANO DE OBRA Y TODO LO NECESARIO PARA SU CORRECTA EJECUCION.</t>
  </si>
  <si>
    <t>SUMINISTRO E INSTALACION DE TEE RECTA ROSCADO 300# DE 2"Ø ASTM A-197 HIERRO MALEABLE. INCLUYE,  EQUIPO, MATERIAL, MANO DE OBRA Y TODO LO NECESARIO PARA SU CORRECTA EJECUCION.</t>
  </si>
  <si>
    <t>SUMINISTRO E INSTALACION DE TEE RECTA ROSCADO 300# DE 1 1/2"Ø ASTM A-197 HIERRO MALEABLE. INCLUYE,  EQUIPO, MATERIAL, MANO DE OBRA Y TODO LO NECESARIO PARA SU CORRECTA EJECUCION.</t>
  </si>
  <si>
    <t>SUMINISTRO E INSTALACION DE TEE RECTA ROSCADO 300# DE 1 1/4"Ø ASTM A-197 HIERRO MALEABLE. INCLUYE,  EQUIPO, MATERIAL, MANO DE OBRA Y TODO LO NECESARIO PARA SU CORRECTA EJECUCION.</t>
  </si>
  <si>
    <t>SUMINISTRO E INSTALACION DE TEE RECTA ROSCADO 300# DE 1"Ø ASTM A-197 HIERRO MALEABLE. INCLUYE,  EQUIPO, MATERIAL, MANO DE OBRA Y TODO LO NECESARIO PARA SU CORRECTA EJECUCION.</t>
  </si>
  <si>
    <t>SUMINISTRO E INSTALACION DE COPLE REDUCIDO ROSCADO 3000# DE 3 X 2"Ø ASTM A-182 ACERO FORJADO. INCLUYE,  EQUIPO, MATERIAL, MANO DE OBRA Y TODO LO NECESARIO PARA SU CORRECTA EJECUCION.</t>
  </si>
  <si>
    <t>SUMINISTRO E INSTALACION DE COPLE REDUCIDO ROSCADO 3000# DE 2 X 1 1/4"Ø ASTM A-182 ACERO FORJADO. INCLUYE,  EQUIPO, MATERIAL, MANO DE OBRA Y TODO LO NECESARIO PARA SU CORRECTA EJECUCION.</t>
  </si>
  <si>
    <t>SUMINISTRO E INSTALACION DE COPLE REDUCIDO ROSCADO 3000# DE 2 X 1"Ø ASTM A-182 ACERO FORJADO. INCLUYE,  EQUIPO, MATERIAL, MANO DE OBRA Y TODO LO NECESARIO PARA SU CORRECTA EJECUCION.</t>
  </si>
  <si>
    <t>SUMINISTRO E INSTALACION DE COPLE REDUCIDO ROSCADO 3000# DE 1 1/4 X 1"Ø ASTM A-182 ACERO FORJADO. INCLUYE,  EQUIPO, MATERIAL, MANO DE OBRA Y TODO LO NECESARIO PARA SU CORRECTA EJECUCION.</t>
  </si>
  <si>
    <t>SUMINISTRO E INSTALACION DE COPLE REDUCIDO ROSCADO 3000# DE 1 X 3/4"Ø ASTM A-182 ACERO FORJADO. INCLUYE,  EQUIPO, MATERIAL, MANO DE OBRA Y TODO LO NECESARIO PARA SU CORRECTA EJECUCION.</t>
  </si>
  <si>
    <t>SUMINISTRO E INSTALACION DE SOPORTE PARA TUBO CON ANGULO, ABRAZADERA "U", PLACA Y TAQUETEADO A LOSA, MCA. PANDUIT. INCLUYE,  EQUIPO, MATERIAL, MANO DE OBRA Y TODO LO NECESARIO PARA SU CORRECTA EJECUCION.</t>
  </si>
  <si>
    <t>SUMINISTRO Y APLICACIÓN DE PINTURA DE TUBERIA, ( ANTICORROSIVO Y ROJO BERMELLON). INCLUYE,  EQUIPO, MATERIAL, MANO DE OBRA Y TODO LO NECESARIO PARA SU CORRECTA EJECUCION.</t>
  </si>
  <si>
    <t>M2</t>
  </si>
  <si>
    <t>SUMINISTRO E INSTALACION DE PRUEBA CON BASE EN NFPA 2001.  INCLUYE,  EQUIPO, MATERIAL, MANO DE OBRA Y TODO LO NECESARIO PARA SU CORRECTA EJECUCION.</t>
  </si>
  <si>
    <t>SUMINISTRO E INSTALACION DE PROGRAMACIÓN DE MÓDULOS EN PANEL DE DETECCIÓN.  INCLUYE,  EQUIPO, MATERIAL, MANO DE OBRA Y TODO LO NECESARIO PARA SU CORRECTA EJECUCION.</t>
  </si>
  <si>
    <t>2. Gabinete Mauricio Equipo</t>
  </si>
  <si>
    <t>SUMINISTRO E INSTALACION DE UL AND ULC LISTED, AND FM APPROVED 180 DEGREE NPT BRASS NOZZLES. 1 1/4" DIAMETER. INCLUYE,  EQUIPO, MATERIAL, MANO DE OBRA Y TODO LO NECESARIO PARA SU CORRECTA EJECUCION.</t>
  </si>
  <si>
    <t>SUMINISTRO E INSTALACION E INSTALACIÓN DE MÓDULO DE CONTROL DIRECCIONABLE CON FLASHSCAN; CONFIGURADO PARA UNA SALIDA DE NAC CLASE A O CLASE B. INCLUYE,  EQUIPO, MATERIAL, MANO DE OBRA Y TODO LO NECESARIO PARA SU CORRECTA EJECUCION.</t>
  </si>
  <si>
    <t>SUMINISTRO E INSTALACION DE COPLE REDUCIDO ROSCADO 3000# DE 2 X 1 1/2"Ø ASTM A-182 ACERO FORJADO. INCLUYE,  EQUIPO, MATERIAL, MANO DE OBRA Y TODO LO NECESARIO PARA SU CORRECTA EJECUCION.</t>
  </si>
  <si>
    <t>SUMINISTRO E INSTALACION DE COPLE REDUCIDO ROSCADO 3000# DE 1 1/2 X 1 1/4"Ø ASTM A-182 ACERO FORJADO. INCLUYE,  EQUIPO, MATERIAL, MANO DE OBRA Y TODO LO NECESARIO PARA SU CORRECTA EJECUCION.</t>
  </si>
  <si>
    <t>SUMINISTRO Y APLICACIÓN  DE PINTURA DE TUBERIA, ( ANTICORROSIVO Y ROJO BERMELLON). INCLUYE,  EQUIPO, MATERIAL, MANO DE OBRA Y TODO LO NECESARIO PARA SU CORRECTA EJECUCION.</t>
  </si>
  <si>
    <t>3.-Sala de Exhibición Monetario Equipo</t>
  </si>
  <si>
    <t xml:space="preserve">SUMINISTRO E INSTALACION DE ECS-500 3M NOVEC 1230 CYLINDER 900 LB. (408.0 KG) CAPACITY; 3" VALVE, WITH LLI; UL, FM. INCLUYE,  EQUIPO, MATERIAL, MANO DE OBRA Y TODO LO NECESARIO PARA SU CORRECTA EJECUCION. </t>
  </si>
  <si>
    <t>SUMINISTRO E INSTALACION DE STRAP FOR 900/1010 LB. CLEAN AGENT CYLINDERS.INCLUYE,  EQUIPO, MATERIAL, MANO DE OBRA Y TODO LO NECESARIO PARA SU CORRECTA EJECUCION.</t>
  </si>
  <si>
    <t>SUMINISTRO E INSTALACION DE CODO 90° ROSCADO 300# DE 2"Ø ASTM A-197 HIERRO MALEABLE. INCLUYE,  EQUIPO, MATERIAL, MANO DE OBRA Y TODO LO NECESARIO PARA SU CORRECTA EJECUCION.</t>
  </si>
  <si>
    <t>SUMINISTRO E INSTALACION DE PINTURA DE TUBERIA, ( ANTICORROSIVO Y ROJO BERMELLON). INCLUYE,  EQUIPO, MATERIAL, MANO DE OBRA Y TODO LO NECESARIO PARA SU CORRECTA 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</si>
</sst>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_ ;[Red]\-#,##0\ "/>
    <numFmt numFmtId="166" formatCode="#,##0.00_ ;[Red]\-#,##0.00\ "/>
    <numFmt numFmtId="167" formatCode="_-&quot;$&quot;* #,##0.00_-;\-&quot;$&quot;* #,##0.00_-;_-&quot;$&quot;* &quot;-&quot;??_-;_-@"/>
  </numFmts>
  <fonts count="22">
    <font>
      <sz val="11"/>
      <color theme="1"/>
      <name val="Calibri"/>
      <scheme val="minor"/>
    </font>
    <font>
      <sz val="10"/>
      <color theme="1"/>
      <name val="Century Gothic"/>
    </font>
    <font>
      <sz val="14"/>
      <color rgb="FF000000"/>
      <name val="Century Gothic"/>
    </font>
    <font>
      <sz val="8"/>
      <color rgb="FF000000"/>
      <name val="Century Gothic"/>
    </font>
    <font>
      <sz val="9"/>
      <color rgb="FF000000"/>
      <name val="Century Gothic"/>
    </font>
    <font>
      <sz val="8"/>
      <color theme="1"/>
      <name val="Century Gothic"/>
    </font>
    <font>
      <sz val="11"/>
      <name val="Calibri"/>
    </font>
    <font>
      <b/>
      <sz val="11"/>
      <color theme="0"/>
      <name val="Century Gothic"/>
    </font>
    <font>
      <sz val="11"/>
      <color theme="0"/>
      <name val="Century Gothic"/>
    </font>
    <font>
      <b/>
      <sz val="10"/>
      <color theme="0"/>
      <name val="Century Gothic"/>
    </font>
    <font>
      <sz val="10"/>
      <color theme="0"/>
      <name val="Century Gothic"/>
    </font>
    <font>
      <b/>
      <sz val="11"/>
      <color theme="1"/>
      <name val="Calibri"/>
    </font>
    <font>
      <b/>
      <sz val="10"/>
      <color theme="1"/>
      <name val="Century Gothic"/>
    </font>
    <font>
      <b/>
      <sz val="9"/>
      <color theme="0"/>
      <name val="Century Gothic"/>
    </font>
    <font>
      <sz val="9"/>
      <color theme="0"/>
      <name val="Century Gothic"/>
    </font>
    <font>
      <b/>
      <sz val="9"/>
      <color theme="1"/>
      <name val="Century Gothic"/>
    </font>
    <font>
      <sz val="9"/>
      <color theme="1"/>
      <name val="Century Gothic"/>
    </font>
    <font>
      <b/>
      <sz val="11"/>
      <color theme="1"/>
      <name val="Century Gothic"/>
    </font>
    <font>
      <sz val="11"/>
      <color theme="1"/>
      <name val="Calibri"/>
    </font>
    <font>
      <b/>
      <sz val="11"/>
      <color rgb="FF000000"/>
      <name val="Century Gothic"/>
    </font>
    <font>
      <sz val="11"/>
      <color rgb="FF000000"/>
      <name val="Century Gothic"/>
    </font>
    <font>
      <b/>
      <sz val="9"/>
      <color rgb="FF262626"/>
      <name val="Century Gothic"/>
    </font>
  </fonts>
  <fills count="13">
    <fill>
      <patternFill patternType="none"/>
    </fill>
    <fill>
      <patternFill patternType="gray125"/>
    </fill>
    <fill>
      <patternFill patternType="solid">
        <fgColor rgb="FF1F3864"/>
        <bgColor rgb="FF1F3864"/>
      </patternFill>
    </fill>
    <fill>
      <patternFill patternType="solid">
        <fgColor rgb="FF203764"/>
        <bgColor rgb="FF203764"/>
      </patternFill>
    </fill>
    <fill>
      <patternFill patternType="solid">
        <fgColor rgb="FF292929"/>
        <bgColor rgb="FF292929"/>
      </patternFill>
    </fill>
    <fill>
      <patternFill patternType="solid">
        <fgColor rgb="FFFFFF00"/>
        <bgColor rgb="FFFFFF00"/>
      </patternFill>
    </fill>
    <fill>
      <patternFill patternType="solid">
        <fgColor rgb="FF2F5496"/>
        <bgColor rgb="FF2F5496"/>
      </patternFill>
    </fill>
    <fill>
      <patternFill patternType="solid">
        <fgColor rgb="FF8EAADB"/>
        <bgColor rgb="FF8EAADB"/>
      </patternFill>
    </fill>
    <fill>
      <patternFill patternType="solid">
        <fgColor rgb="FF8EA9DB"/>
        <bgColor rgb="FF8EA9DB"/>
      </patternFill>
    </fill>
    <fill>
      <patternFill patternType="solid">
        <fgColor rgb="FFBDD7EE"/>
        <bgColor rgb="FFBDD7EE"/>
      </patternFill>
    </fill>
    <fill>
      <patternFill patternType="solid">
        <fgColor theme="0"/>
        <bgColor theme="0"/>
      </patternFill>
    </fill>
    <fill>
      <patternFill patternType="solid">
        <fgColor rgb="FFDEEAF6"/>
        <bgColor rgb="FFDEEAF6"/>
      </patternFill>
    </fill>
    <fill>
      <patternFill patternType="solid">
        <fgColor rgb="FFD9E2F3"/>
        <bgColor rgb="FFD9E2F3"/>
      </patternFill>
    </fill>
  </fills>
  <borders count="12">
    <border>
      <left/>
      <right/>
      <top/>
      <bottom/>
      <diagonal/>
    </border>
    <border>
      <left style="hair">
        <color rgb="FFA5A5A5"/>
      </left>
      <right style="hair">
        <color rgb="FFA5A5A5"/>
      </right>
      <top style="hair">
        <color rgb="FFA5A5A5"/>
      </top>
      <bottom style="hair">
        <color rgb="FFA5A5A5"/>
      </bottom>
      <diagonal/>
    </border>
    <border>
      <left style="hair">
        <color rgb="FFA5A5A5"/>
      </left>
      <right/>
      <top style="hair">
        <color rgb="FFA5A5A5"/>
      </top>
      <bottom style="hair">
        <color rgb="FFA5A5A5"/>
      </bottom>
      <diagonal/>
    </border>
    <border>
      <left/>
      <right/>
      <top style="hair">
        <color rgb="FFA5A5A5"/>
      </top>
      <bottom style="hair">
        <color rgb="FFA5A5A5"/>
      </bottom>
      <diagonal/>
    </border>
    <border>
      <left/>
      <right style="hair">
        <color rgb="FFA5A5A5"/>
      </right>
      <top style="hair">
        <color rgb="FFA5A5A5"/>
      </top>
      <bottom style="hair">
        <color rgb="FFA5A5A5"/>
      </bottom>
      <diagonal/>
    </border>
    <border>
      <left style="hair">
        <color rgb="FFA5A5A5"/>
      </left>
      <right/>
      <top style="hair">
        <color rgb="FFA5A5A5"/>
      </top>
      <bottom/>
      <diagonal/>
    </border>
    <border>
      <left/>
      <right/>
      <top style="hair">
        <color rgb="FFA5A5A5"/>
      </top>
      <bottom/>
      <diagonal/>
    </border>
    <border>
      <left/>
      <right style="hair">
        <color rgb="FFA5A5A5"/>
      </right>
      <top style="hair">
        <color rgb="FFA5A5A5"/>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s>
  <cellStyleXfs count="1">
    <xf numFmtId="0" fontId="0" fillId="0" borderId="0"/>
  </cellStyleXfs>
  <cellXfs count="123">
    <xf numFmtId="0" fontId="0" fillId="0" borderId="0" xfId="0"/>
    <xf numFmtId="0" fontId="1" fillId="0" borderId="0" xfId="0" applyFont="1"/>
    <xf numFmtId="0" fontId="1" fillId="0" borderId="1" xfId="0" applyFont="1" applyBorder="1"/>
    <xf numFmtId="0" fontId="3" fillId="0" borderId="0" xfId="0" applyFont="1"/>
    <xf numFmtId="0" fontId="5" fillId="0" borderId="1" xfId="0" applyFont="1" applyBorder="1"/>
    <xf numFmtId="0" fontId="1" fillId="0" borderId="2" xfId="0" applyFont="1" applyBorder="1"/>
    <xf numFmtId="0" fontId="7" fillId="2" borderId="8" xfId="0" applyFont="1" applyFill="1" applyBorder="1" applyAlignment="1">
      <alignment horizontal="center" vertical="center"/>
    </xf>
    <xf numFmtId="0" fontId="8" fillId="2" borderId="8" xfId="0" applyFont="1" applyFill="1" applyBorder="1" applyAlignment="1">
      <alignment horizontal="center" vertical="center"/>
    </xf>
    <xf numFmtId="0" fontId="9" fillId="3" borderId="8" xfId="0" applyFont="1" applyFill="1" applyBorder="1" applyAlignment="1">
      <alignment horizontal="left" vertical="center"/>
    </xf>
    <xf numFmtId="0" fontId="9" fillId="2" borderId="8" xfId="0" applyFont="1" applyFill="1" applyBorder="1" applyAlignment="1">
      <alignment horizontal="center" vertical="center"/>
    </xf>
    <xf numFmtId="2" fontId="9" fillId="2" borderId="8" xfId="0" applyNumberFormat="1" applyFont="1" applyFill="1" applyBorder="1" applyAlignment="1">
      <alignment horizontal="center" vertical="center"/>
    </xf>
    <xf numFmtId="164" fontId="9" fillId="2" borderId="8" xfId="0" applyNumberFormat="1" applyFont="1" applyFill="1" applyBorder="1" applyAlignment="1">
      <alignment horizontal="center" vertical="center"/>
    </xf>
    <xf numFmtId="164" fontId="7" fillId="2" borderId="8" xfId="0" applyNumberFormat="1" applyFont="1" applyFill="1" applyBorder="1" applyAlignment="1">
      <alignment horizontal="center" vertical="center"/>
    </xf>
    <xf numFmtId="0" fontId="7" fillId="4" borderId="8" xfId="0" applyFont="1" applyFill="1" applyBorder="1" applyAlignment="1">
      <alignment vertical="center"/>
    </xf>
    <xf numFmtId="0" fontId="8" fillId="4" borderId="8" xfId="0" applyFont="1" applyFill="1" applyBorder="1" applyAlignment="1">
      <alignment vertical="center"/>
    </xf>
    <xf numFmtId="0" fontId="7" fillId="4" borderId="8" xfId="0" applyFont="1" applyFill="1" applyBorder="1" applyAlignment="1">
      <alignment horizontal="center" vertical="center"/>
    </xf>
    <xf numFmtId="0" fontId="7" fillId="4" borderId="8" xfId="0" applyFont="1" applyFill="1" applyBorder="1" applyAlignment="1">
      <alignment horizontal="left" vertical="center"/>
    </xf>
    <xf numFmtId="0" fontId="9" fillId="4" borderId="8" xfId="0" applyFont="1" applyFill="1" applyBorder="1" applyAlignment="1">
      <alignment horizontal="center" vertical="center"/>
    </xf>
    <xf numFmtId="2" fontId="9" fillId="4" borderId="8" xfId="0" applyNumberFormat="1" applyFont="1" applyFill="1" applyBorder="1" applyAlignment="1">
      <alignment horizontal="center" vertical="center"/>
    </xf>
    <xf numFmtId="164" fontId="10" fillId="4" borderId="8" xfId="0" applyNumberFormat="1" applyFont="1" applyFill="1" applyBorder="1" applyAlignment="1">
      <alignment horizontal="center" vertical="center"/>
    </xf>
    <xf numFmtId="164" fontId="7" fillId="4" borderId="8" xfId="0" applyNumberFormat="1" applyFont="1" applyFill="1" applyBorder="1" applyAlignment="1">
      <alignment horizontal="right" vertical="center"/>
    </xf>
    <xf numFmtId="164" fontId="11" fillId="0" borderId="0" xfId="0" applyNumberFormat="1" applyFont="1"/>
    <xf numFmtId="164" fontId="12" fillId="0" borderId="0" xfId="0" applyNumberFormat="1" applyFont="1"/>
    <xf numFmtId="0" fontId="13" fillId="2" borderId="8" xfId="0" applyFont="1" applyFill="1" applyBorder="1" applyAlignment="1">
      <alignment horizontal="center" vertical="center"/>
    </xf>
    <xf numFmtId="0" fontId="14" fillId="2" borderId="8" xfId="0" applyFont="1" applyFill="1" applyBorder="1" applyAlignment="1">
      <alignment horizontal="center" vertical="center"/>
    </xf>
    <xf numFmtId="0" fontId="13" fillId="2" borderId="8" xfId="0" applyFont="1" applyFill="1" applyBorder="1" applyAlignment="1">
      <alignment horizontal="left" vertical="center"/>
    </xf>
    <xf numFmtId="2" fontId="13" fillId="2" borderId="8" xfId="0" applyNumberFormat="1" applyFont="1" applyFill="1" applyBorder="1" applyAlignment="1">
      <alignment horizontal="center" vertical="center"/>
    </xf>
    <xf numFmtId="164" fontId="14" fillId="2" borderId="8" xfId="0" applyNumberFormat="1" applyFont="1" applyFill="1" applyBorder="1" applyAlignment="1">
      <alignment horizontal="center" vertical="center"/>
    </xf>
    <xf numFmtId="164" fontId="13" fillId="2" borderId="8" xfId="0" applyNumberFormat="1" applyFont="1" applyFill="1" applyBorder="1" applyAlignment="1">
      <alignment horizontal="right" vertical="center"/>
    </xf>
    <xf numFmtId="0" fontId="15" fillId="5" borderId="8" xfId="0" applyFont="1" applyFill="1" applyBorder="1" applyAlignment="1">
      <alignment horizontal="center" vertical="center"/>
    </xf>
    <xf numFmtId="165" fontId="15" fillId="5" borderId="8" xfId="0" applyNumberFormat="1" applyFont="1" applyFill="1" applyBorder="1" applyAlignment="1">
      <alignment horizontal="center" vertical="center"/>
    </xf>
    <xf numFmtId="166" fontId="15" fillId="5" borderId="8" xfId="0" applyNumberFormat="1" applyFont="1" applyFill="1" applyBorder="1" applyAlignment="1">
      <alignment horizontal="center" vertical="center"/>
    </xf>
    <xf numFmtId="166" fontId="16" fillId="5" borderId="8" xfId="0" applyNumberFormat="1" applyFont="1" applyFill="1" applyBorder="1" applyAlignment="1">
      <alignment horizontal="center" vertical="center"/>
    </xf>
    <xf numFmtId="166" fontId="15" fillId="5" borderId="8" xfId="0" applyNumberFormat="1" applyFont="1" applyFill="1" applyBorder="1" applyAlignment="1">
      <alignment horizontal="left" vertical="center" wrapText="1"/>
    </xf>
    <xf numFmtId="2" fontId="15" fillId="5" borderId="8" xfId="0" applyNumberFormat="1" applyFont="1" applyFill="1" applyBorder="1" applyAlignment="1">
      <alignment horizontal="center" vertical="center"/>
    </xf>
    <xf numFmtId="164" fontId="16" fillId="5" borderId="8" xfId="0" applyNumberFormat="1" applyFont="1" applyFill="1" applyBorder="1" applyAlignment="1">
      <alignment horizontal="center" vertical="center"/>
    </xf>
    <xf numFmtId="164" fontId="15" fillId="5" borderId="8" xfId="0" applyNumberFormat="1" applyFont="1" applyFill="1" applyBorder="1" applyAlignment="1">
      <alignment horizontal="right" vertical="center"/>
    </xf>
    <xf numFmtId="0" fontId="13" fillId="6" borderId="8" xfId="0" applyFont="1" applyFill="1" applyBorder="1" applyAlignment="1">
      <alignment horizontal="center" vertical="center"/>
    </xf>
    <xf numFmtId="0" fontId="14" fillId="6" borderId="8" xfId="0" applyFont="1" applyFill="1" applyBorder="1" applyAlignment="1">
      <alignment horizontal="center" vertical="center"/>
    </xf>
    <xf numFmtId="0" fontId="13" fillId="6" borderId="8" xfId="0" applyFont="1" applyFill="1" applyBorder="1" applyAlignment="1">
      <alignment horizontal="left" vertical="center" wrapText="1"/>
    </xf>
    <xf numFmtId="167" fontId="13" fillId="6" borderId="8" xfId="0" applyNumberFormat="1" applyFont="1" applyFill="1" applyBorder="1" applyAlignment="1">
      <alignment horizontal="center" vertical="center"/>
    </xf>
    <xf numFmtId="2" fontId="13" fillId="6" borderId="8" xfId="0" applyNumberFormat="1" applyFont="1" applyFill="1" applyBorder="1" applyAlignment="1">
      <alignment horizontal="center" vertical="center"/>
    </xf>
    <xf numFmtId="164" fontId="14" fillId="6" borderId="8" xfId="0" applyNumberFormat="1" applyFont="1" applyFill="1" applyBorder="1" applyAlignment="1">
      <alignment horizontal="center" vertical="center"/>
    </xf>
    <xf numFmtId="164" fontId="13" fillId="6" borderId="8" xfId="0" applyNumberFormat="1" applyFont="1" applyFill="1" applyBorder="1" applyAlignment="1">
      <alignment horizontal="right" vertical="center"/>
    </xf>
    <xf numFmtId="0" fontId="15" fillId="6" borderId="8" xfId="0" applyFont="1" applyFill="1" applyBorder="1" applyAlignment="1">
      <alignment horizontal="center" vertical="center"/>
    </xf>
    <xf numFmtId="0" fontId="15" fillId="7" borderId="8" xfId="0" applyFont="1" applyFill="1" applyBorder="1" applyAlignment="1">
      <alignment horizontal="center" vertical="center"/>
    </xf>
    <xf numFmtId="0" fontId="16" fillId="7" borderId="8" xfId="0" applyFont="1" applyFill="1" applyBorder="1" applyAlignment="1">
      <alignment horizontal="center" vertical="center"/>
    </xf>
    <xf numFmtId="0" fontId="16" fillId="8" borderId="8" xfId="0" applyFont="1" applyFill="1" applyBorder="1" applyAlignment="1">
      <alignment horizontal="center" vertical="center"/>
    </xf>
    <xf numFmtId="0" fontId="15" fillId="7" borderId="8" xfId="0" applyFont="1" applyFill="1" applyBorder="1" applyAlignment="1">
      <alignment vertical="center" wrapText="1"/>
    </xf>
    <xf numFmtId="167" fontId="15" fillId="7" borderId="8" xfId="0" applyNumberFormat="1" applyFont="1" applyFill="1" applyBorder="1" applyAlignment="1">
      <alignment horizontal="center" vertical="center"/>
    </xf>
    <xf numFmtId="2" fontId="15" fillId="7" borderId="8" xfId="0" applyNumberFormat="1" applyFont="1" applyFill="1" applyBorder="1" applyAlignment="1">
      <alignment horizontal="center" vertical="center"/>
    </xf>
    <xf numFmtId="164" fontId="16" fillId="7" borderId="8" xfId="0" applyNumberFormat="1" applyFont="1" applyFill="1" applyBorder="1" applyAlignment="1">
      <alignment horizontal="center" vertical="center"/>
    </xf>
    <xf numFmtId="164" fontId="15" fillId="7" borderId="8" xfId="0" applyNumberFormat="1" applyFont="1" applyFill="1" applyBorder="1" applyAlignment="1">
      <alignment horizontal="right" vertical="center"/>
    </xf>
    <xf numFmtId="0" fontId="12" fillId="0" borderId="2" xfId="0" applyFont="1" applyBorder="1"/>
    <xf numFmtId="0" fontId="15" fillId="9" borderId="8" xfId="0" applyFont="1" applyFill="1" applyBorder="1" applyAlignment="1">
      <alignment horizontal="center" vertical="center"/>
    </xf>
    <xf numFmtId="0" fontId="16" fillId="9" borderId="8" xfId="0" applyFont="1" applyFill="1" applyBorder="1" applyAlignment="1">
      <alignment horizontal="center" vertical="center"/>
    </xf>
    <xf numFmtId="0" fontId="16" fillId="9" borderId="8" xfId="0" applyFont="1" applyFill="1" applyBorder="1" applyAlignment="1">
      <alignment horizontal="right" vertical="center"/>
    </xf>
    <xf numFmtId="167" fontId="15" fillId="9" borderId="8" xfId="0" applyNumberFormat="1" applyFont="1" applyFill="1" applyBorder="1" applyAlignment="1">
      <alignment horizontal="left" vertical="center"/>
    </xf>
    <xf numFmtId="167" fontId="15" fillId="9" borderId="8" xfId="0" applyNumberFormat="1" applyFont="1" applyFill="1" applyBorder="1" applyAlignment="1">
      <alignment horizontal="center" vertical="center"/>
    </xf>
    <xf numFmtId="2" fontId="15" fillId="9" borderId="8" xfId="0" applyNumberFormat="1" applyFont="1" applyFill="1" applyBorder="1" applyAlignment="1">
      <alignment horizontal="center" vertical="center"/>
    </xf>
    <xf numFmtId="164" fontId="15" fillId="9" borderId="8" xfId="0" applyNumberFormat="1" applyFont="1" applyFill="1" applyBorder="1" applyAlignment="1">
      <alignment horizontal="center" vertical="center"/>
    </xf>
    <xf numFmtId="164" fontId="15" fillId="9" borderId="8" xfId="0" applyNumberFormat="1" applyFont="1" applyFill="1" applyBorder="1" applyAlignment="1">
      <alignment horizontal="right" vertical="center"/>
    </xf>
    <xf numFmtId="164" fontId="17" fillId="0" borderId="0" xfId="0" applyNumberFormat="1" applyFont="1"/>
    <xf numFmtId="0" fontId="12" fillId="0" borderId="0" xfId="0" applyFont="1"/>
    <xf numFmtId="0" fontId="15" fillId="0" borderId="2" xfId="0" applyFont="1" applyBorder="1"/>
    <xf numFmtId="0" fontId="15" fillId="10" borderId="8" xfId="0" applyFont="1" applyFill="1" applyBorder="1" applyAlignment="1">
      <alignment horizontal="center" vertical="center"/>
    </xf>
    <xf numFmtId="0" fontId="16" fillId="10" borderId="8" xfId="0" applyFont="1" applyFill="1" applyBorder="1" applyAlignment="1">
      <alignment horizontal="center" vertical="center"/>
    </xf>
    <xf numFmtId="0" fontId="16" fillId="0" borderId="8" xfId="0" applyFont="1" applyBorder="1" applyAlignment="1">
      <alignment horizontal="right" vertical="center"/>
    </xf>
    <xf numFmtId="0" fontId="16" fillId="0" borderId="8" xfId="0" applyFont="1" applyBorder="1" applyAlignment="1">
      <alignment vertical="center" wrapText="1"/>
    </xf>
    <xf numFmtId="2" fontId="16" fillId="0" borderId="8" xfId="0" applyNumberFormat="1" applyFont="1" applyBorder="1" applyAlignment="1">
      <alignment horizontal="center" vertical="center"/>
    </xf>
    <xf numFmtId="0" fontId="16" fillId="0" borderId="8" xfId="0" applyFont="1" applyBorder="1" applyAlignment="1">
      <alignment horizontal="center" vertical="center"/>
    </xf>
    <xf numFmtId="167" fontId="16" fillId="0" borderId="8" xfId="0" applyNumberFormat="1" applyFont="1" applyBorder="1" applyAlignment="1">
      <alignment horizontal="right" vertical="center"/>
    </xf>
    <xf numFmtId="164" fontId="15" fillId="0" borderId="0" xfId="0" applyNumberFormat="1" applyFont="1"/>
    <xf numFmtId="0" fontId="15" fillId="0" borderId="0" xfId="0" applyFont="1"/>
    <xf numFmtId="0" fontId="15" fillId="11" borderId="8" xfId="0" applyFont="1" applyFill="1" applyBorder="1" applyAlignment="1">
      <alignment horizontal="center" vertical="center"/>
    </xf>
    <xf numFmtId="0" fontId="16" fillId="11" borderId="8" xfId="0" applyFont="1" applyFill="1" applyBorder="1" applyAlignment="1">
      <alignment horizontal="center" vertical="center"/>
    </xf>
    <xf numFmtId="0" fontId="16" fillId="11" borderId="8" xfId="0" applyFont="1" applyFill="1" applyBorder="1" applyAlignment="1">
      <alignment horizontal="right" vertical="center"/>
    </xf>
    <xf numFmtId="0" fontId="15" fillId="11" borderId="8" xfId="0" applyFont="1" applyFill="1" applyBorder="1" applyAlignment="1">
      <alignment vertical="center" wrapText="1"/>
    </xf>
    <xf numFmtId="167" fontId="15" fillId="11" borderId="8" xfId="0" applyNumberFormat="1" applyFont="1" applyFill="1" applyBorder="1" applyAlignment="1">
      <alignment horizontal="center" vertical="center"/>
    </xf>
    <xf numFmtId="2" fontId="15" fillId="11" borderId="8" xfId="0" applyNumberFormat="1" applyFont="1" applyFill="1" applyBorder="1" applyAlignment="1">
      <alignment horizontal="center" vertical="center"/>
    </xf>
    <xf numFmtId="164" fontId="15" fillId="11" borderId="8" xfId="0" applyNumberFormat="1" applyFont="1" applyFill="1" applyBorder="1" applyAlignment="1">
      <alignment horizontal="center" vertical="center"/>
    </xf>
    <xf numFmtId="164" fontId="15" fillId="12" borderId="8" xfId="0" applyNumberFormat="1" applyFont="1" applyFill="1" applyBorder="1" applyAlignment="1">
      <alignment horizontal="right" vertical="center"/>
    </xf>
    <xf numFmtId="0" fontId="16" fillId="0" borderId="8" xfId="0" applyFont="1" applyBorder="1" applyAlignment="1">
      <alignment horizontal="right" vertical="center" wrapText="1"/>
    </xf>
    <xf numFmtId="167" fontId="15" fillId="11" borderId="8" xfId="0" applyNumberFormat="1" applyFont="1" applyFill="1" applyBorder="1" applyAlignment="1">
      <alignment horizontal="right" vertical="center"/>
    </xf>
    <xf numFmtId="0" fontId="16" fillId="10" borderId="8" xfId="0" applyFont="1" applyFill="1" applyBorder="1" applyAlignment="1">
      <alignment horizontal="right" vertical="center"/>
    </xf>
    <xf numFmtId="0" fontId="16" fillId="10" borderId="8" xfId="0" applyFont="1" applyFill="1" applyBorder="1" applyAlignment="1">
      <alignment vertical="center" wrapText="1"/>
    </xf>
    <xf numFmtId="2" fontId="16" fillId="10" borderId="8" xfId="0" applyNumberFormat="1" applyFont="1" applyFill="1" applyBorder="1" applyAlignment="1">
      <alignment horizontal="center" vertical="center"/>
    </xf>
    <xf numFmtId="0" fontId="18" fillId="0" borderId="0" xfId="0" applyFont="1"/>
    <xf numFmtId="0" fontId="19" fillId="0" borderId="0" xfId="0" applyFont="1"/>
    <xf numFmtId="0" fontId="20" fillId="0" borderId="0" xfId="0" applyFont="1"/>
    <xf numFmtId="0" fontId="19" fillId="0" borderId="0" xfId="0" applyFont="1" applyAlignment="1">
      <alignment horizontal="center"/>
    </xf>
    <xf numFmtId="0" fontId="19" fillId="0" borderId="0" xfId="0" applyFont="1" applyAlignment="1">
      <alignment horizontal="right"/>
    </xf>
    <xf numFmtId="0" fontId="19" fillId="0" borderId="0" xfId="0" applyFont="1" applyAlignment="1">
      <alignment horizontal="left" vertical="top"/>
    </xf>
    <xf numFmtId="0" fontId="20" fillId="0" borderId="0" xfId="0" applyFont="1" applyAlignment="1">
      <alignment horizontal="left" vertical="top"/>
    </xf>
    <xf numFmtId="0" fontId="20" fillId="0" borderId="0" xfId="0" applyFont="1" applyAlignment="1">
      <alignment horizontal="center"/>
    </xf>
    <xf numFmtId="0" fontId="20" fillId="0" borderId="0" xfId="0" applyFont="1" applyAlignment="1">
      <alignment horizontal="right"/>
    </xf>
    <xf numFmtId="0" fontId="15" fillId="9" borderId="8" xfId="0" applyFont="1" applyFill="1" applyBorder="1" applyAlignment="1">
      <alignment vertical="center" wrapText="1"/>
    </xf>
    <xf numFmtId="164" fontId="15" fillId="11" borderId="8" xfId="0" applyNumberFormat="1" applyFont="1" applyFill="1" applyBorder="1" applyAlignment="1">
      <alignment horizontal="right" vertical="center"/>
    </xf>
    <xf numFmtId="0" fontId="15" fillId="0" borderId="8" xfId="0" applyFont="1" applyBorder="1" applyAlignment="1">
      <alignment horizontal="left" vertical="top" wrapText="1"/>
    </xf>
    <xf numFmtId="164" fontId="16" fillId="0" borderId="8" xfId="0" applyNumberFormat="1" applyFont="1" applyBorder="1" applyAlignment="1">
      <alignment horizontal="center" vertical="center"/>
    </xf>
    <xf numFmtId="164" fontId="15" fillId="0" borderId="8" xfId="0" applyNumberFormat="1" applyFont="1" applyBorder="1" applyAlignment="1">
      <alignment horizontal="right" vertical="center"/>
    </xf>
    <xf numFmtId="0" fontId="16" fillId="0" borderId="8" xfId="0" applyFont="1" applyBorder="1" applyAlignment="1">
      <alignment horizontal="left" vertical="top" wrapText="1"/>
    </xf>
    <xf numFmtId="0" fontId="16" fillId="0" borderId="8" xfId="0" applyFont="1" applyBorder="1" applyAlignment="1">
      <alignment horizontal="left" wrapText="1"/>
    </xf>
    <xf numFmtId="0" fontId="21" fillId="0" borderId="8" xfId="0" applyFont="1" applyBorder="1" applyAlignment="1">
      <alignment vertical="center" wrapText="1"/>
    </xf>
    <xf numFmtId="167" fontId="16" fillId="0" borderId="8" xfId="0" applyNumberFormat="1" applyFont="1" applyBorder="1" applyAlignment="1">
      <alignment horizontal="center" vertical="center"/>
    </xf>
    <xf numFmtId="167" fontId="15" fillId="0" borderId="8" xfId="0" applyNumberFormat="1" applyFont="1" applyBorder="1" applyAlignment="1">
      <alignment horizontal="right" vertical="center"/>
    </xf>
    <xf numFmtId="1" fontId="16" fillId="0" borderId="8" xfId="0" applyNumberFormat="1" applyFont="1" applyBorder="1" applyAlignment="1">
      <alignment horizontal="center" vertical="center"/>
    </xf>
    <xf numFmtId="0" fontId="19" fillId="0" borderId="0" xfId="0" applyFont="1"/>
    <xf numFmtId="0" fontId="0" fillId="0" borderId="0" xfId="0"/>
    <xf numFmtId="0" fontId="20" fillId="0" borderId="0" xfId="0" applyFont="1" applyAlignment="1">
      <alignment horizontal="left" vertical="top"/>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5" fillId="0" borderId="2" xfId="0" applyFont="1" applyBorder="1" applyAlignment="1">
      <alignment horizontal="left"/>
    </xf>
    <xf numFmtId="0" fontId="6" fillId="0" borderId="3" xfId="0" applyFont="1" applyBorder="1"/>
    <xf numFmtId="0" fontId="6" fillId="0" borderId="4" xfId="0" applyFont="1" applyBorder="1"/>
    <xf numFmtId="0" fontId="1" fillId="0" borderId="2" xfId="0" applyFont="1" applyBorder="1" applyAlignment="1">
      <alignment horizontal="center"/>
    </xf>
    <xf numFmtId="0" fontId="1" fillId="0" borderId="5" xfId="0" applyFont="1" applyBorder="1" applyAlignment="1">
      <alignment horizontal="center"/>
    </xf>
    <xf numFmtId="0" fontId="6" fillId="0" borderId="6" xfId="0" applyFont="1" applyBorder="1"/>
    <xf numFmtId="0" fontId="6" fillId="0" borderId="7" xfId="0" applyFont="1" applyBorder="1"/>
    <xf numFmtId="0" fontId="15" fillId="3" borderId="9" xfId="0" applyFont="1" applyFill="1" applyBorder="1" applyAlignment="1">
      <alignment horizontal="center" vertical="center"/>
    </xf>
    <xf numFmtId="0" fontId="6" fillId="0" borderId="10" xfId="0" applyFont="1" applyBorder="1"/>
    <xf numFmtId="0" fontId="6"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880"/>
  <sheetViews>
    <sheetView tabSelected="1" zoomScale="80" zoomScaleNormal="80" workbookViewId="0">
      <pane ySplit="7" topLeftCell="A8" activePane="bottomLeft" state="frozen"/>
      <selection pane="bottomLeft"/>
    </sheetView>
  </sheetViews>
  <sheetFormatPr baseColWidth="10" defaultColWidth="14.453125" defaultRowHeight="15" customHeight="1"/>
  <cols>
    <col min="1" max="1" width="1.1796875" customWidth="1"/>
    <col min="2" max="2" width="10.54296875" customWidth="1"/>
    <col min="3" max="3" width="9.1796875" customWidth="1"/>
    <col min="4" max="4" width="9.453125" customWidth="1"/>
    <col min="5" max="7" width="7" customWidth="1"/>
    <col min="8" max="8" width="18.453125" customWidth="1"/>
    <col min="9" max="9" width="67.26953125" customWidth="1"/>
    <col min="10" max="11" width="12.26953125" customWidth="1"/>
    <col min="12" max="12" width="16.81640625" customWidth="1"/>
    <col min="13" max="13" width="28.7265625" customWidth="1"/>
    <col min="14" max="14" width="21.26953125" customWidth="1"/>
    <col min="15" max="15" width="95.1796875" customWidth="1"/>
    <col min="16" max="26" width="11.453125" customWidth="1"/>
  </cols>
  <sheetData>
    <row r="1" spans="1:26" ht="14.25" customHeight="1">
      <c r="A1" s="1"/>
      <c r="B1" s="110" t="s">
        <v>0</v>
      </c>
      <c r="C1" s="108"/>
      <c r="D1" s="108"/>
      <c r="E1" s="108"/>
      <c r="F1" s="108"/>
      <c r="G1" s="108"/>
      <c r="H1" s="108"/>
      <c r="I1" s="108"/>
      <c r="J1" s="108"/>
      <c r="K1" s="108"/>
      <c r="L1" s="108"/>
      <c r="M1" s="108"/>
      <c r="N1" s="1"/>
      <c r="O1" s="1"/>
      <c r="P1" s="1"/>
      <c r="Q1" s="1"/>
      <c r="R1" s="1"/>
      <c r="S1" s="1"/>
      <c r="T1" s="1"/>
      <c r="U1" s="1"/>
      <c r="V1" s="1"/>
      <c r="W1" s="1"/>
      <c r="X1" s="1"/>
      <c r="Y1" s="1"/>
      <c r="Z1" s="1"/>
    </row>
    <row r="2" spans="1:26" ht="14.25" customHeight="1">
      <c r="A2" s="2"/>
      <c r="B2" s="3"/>
      <c r="C2" s="111" t="s">
        <v>1</v>
      </c>
      <c r="D2" s="108"/>
      <c r="E2" s="108"/>
      <c r="F2" s="108"/>
      <c r="G2" s="108"/>
      <c r="H2" s="108"/>
      <c r="I2" s="112" t="s">
        <v>2</v>
      </c>
      <c r="J2" s="108"/>
      <c r="K2" s="108"/>
      <c r="L2" s="108"/>
      <c r="M2" s="108"/>
      <c r="N2" s="1"/>
      <c r="O2" s="1"/>
      <c r="P2" s="1"/>
      <c r="Q2" s="1"/>
      <c r="R2" s="1"/>
      <c r="S2" s="1"/>
      <c r="T2" s="1"/>
      <c r="U2" s="1"/>
      <c r="V2" s="1"/>
      <c r="W2" s="1"/>
      <c r="X2" s="1"/>
      <c r="Y2" s="1"/>
      <c r="Z2" s="1"/>
    </row>
    <row r="3" spans="1:26" ht="14.25" customHeight="1">
      <c r="A3" s="2"/>
      <c r="B3" s="4" t="s">
        <v>3</v>
      </c>
      <c r="C3" s="113" t="s">
        <v>4</v>
      </c>
      <c r="D3" s="114"/>
      <c r="E3" s="114"/>
      <c r="F3" s="114"/>
      <c r="G3" s="114"/>
      <c r="H3" s="115"/>
      <c r="I3" s="116"/>
      <c r="J3" s="114"/>
      <c r="K3" s="114"/>
      <c r="L3" s="114"/>
      <c r="M3" s="115"/>
      <c r="N3" s="1"/>
      <c r="O3" s="1"/>
      <c r="P3" s="1"/>
      <c r="Q3" s="1"/>
      <c r="R3" s="1"/>
      <c r="S3" s="1"/>
      <c r="T3" s="1"/>
      <c r="U3" s="1"/>
      <c r="V3" s="1"/>
      <c r="W3" s="1"/>
      <c r="X3" s="1"/>
      <c r="Y3" s="1"/>
      <c r="Z3" s="1"/>
    </row>
    <row r="4" spans="1:26" ht="14.25" customHeight="1">
      <c r="A4" s="2"/>
      <c r="B4" s="117"/>
      <c r="C4" s="118"/>
      <c r="D4" s="118"/>
      <c r="E4" s="118"/>
      <c r="F4" s="118"/>
      <c r="G4" s="118"/>
      <c r="H4" s="118"/>
      <c r="I4" s="118"/>
      <c r="J4" s="118"/>
      <c r="K4" s="118"/>
      <c r="L4" s="118"/>
      <c r="M4" s="119"/>
      <c r="N4" s="1"/>
      <c r="O4" s="1"/>
      <c r="P4" s="1"/>
      <c r="Q4" s="1"/>
      <c r="R4" s="1"/>
      <c r="S4" s="1"/>
      <c r="T4" s="1"/>
      <c r="U4" s="1"/>
      <c r="V4" s="1"/>
      <c r="W4" s="1"/>
      <c r="X4" s="1"/>
      <c r="Y4" s="1"/>
      <c r="Z4" s="1"/>
    </row>
    <row r="5" spans="1:26" ht="14.25" customHeight="1">
      <c r="A5" s="5"/>
      <c r="B5" s="6"/>
      <c r="C5" s="6"/>
      <c r="D5" s="6"/>
      <c r="E5" s="6"/>
      <c r="F5" s="6"/>
      <c r="G5" s="7"/>
      <c r="H5" s="6"/>
      <c r="I5" s="8"/>
      <c r="J5" s="9" t="s">
        <v>5</v>
      </c>
      <c r="K5" s="10" t="s">
        <v>6</v>
      </c>
      <c r="L5" s="11" t="s">
        <v>7</v>
      </c>
      <c r="M5" s="12" t="s">
        <v>8</v>
      </c>
      <c r="N5" s="1"/>
      <c r="O5" s="1"/>
      <c r="P5" s="1"/>
      <c r="Q5" s="1"/>
      <c r="R5" s="1"/>
      <c r="S5" s="1"/>
      <c r="T5" s="1"/>
      <c r="U5" s="1"/>
      <c r="V5" s="1"/>
      <c r="W5" s="1"/>
      <c r="X5" s="1"/>
      <c r="Y5" s="1"/>
      <c r="Z5" s="1"/>
    </row>
    <row r="6" spans="1:26" ht="14.25" customHeight="1">
      <c r="A6" s="5"/>
      <c r="B6" s="13"/>
      <c r="C6" s="13"/>
      <c r="D6" s="13"/>
      <c r="E6" s="13"/>
      <c r="F6" s="13"/>
      <c r="G6" s="14"/>
      <c r="H6" s="15"/>
      <c r="I6" s="16" t="s">
        <v>9</v>
      </c>
      <c r="J6" s="17"/>
      <c r="K6" s="18"/>
      <c r="L6" s="19"/>
      <c r="M6" s="20"/>
      <c r="N6" s="21"/>
      <c r="O6" s="22"/>
      <c r="P6" s="1"/>
      <c r="Q6" s="1"/>
      <c r="R6" s="1"/>
      <c r="S6" s="1"/>
      <c r="T6" s="1"/>
      <c r="U6" s="1"/>
      <c r="V6" s="1"/>
      <c r="W6" s="1"/>
      <c r="X6" s="1"/>
      <c r="Y6" s="1"/>
      <c r="Z6" s="1"/>
    </row>
    <row r="7" spans="1:26" ht="14.25" customHeight="1">
      <c r="A7" s="5"/>
      <c r="B7" s="23">
        <v>500</v>
      </c>
      <c r="C7" s="23"/>
      <c r="D7" s="23"/>
      <c r="E7" s="23"/>
      <c r="F7" s="23"/>
      <c r="G7" s="24"/>
      <c r="H7" s="23"/>
      <c r="I7" s="25" t="s">
        <v>10</v>
      </c>
      <c r="J7" s="23"/>
      <c r="K7" s="26"/>
      <c r="L7" s="27"/>
      <c r="M7" s="28"/>
      <c r="N7" s="1"/>
      <c r="O7" s="1"/>
      <c r="P7" s="1"/>
      <c r="Q7" s="1"/>
      <c r="R7" s="1"/>
      <c r="S7" s="1"/>
      <c r="T7" s="1"/>
      <c r="U7" s="1"/>
      <c r="V7" s="1"/>
      <c r="W7" s="1"/>
      <c r="X7" s="1"/>
      <c r="Y7" s="1"/>
      <c r="Z7" s="1"/>
    </row>
    <row r="8" spans="1:26" ht="14.25" customHeight="1">
      <c r="A8" s="5"/>
      <c r="B8" s="29"/>
      <c r="C8" s="30">
        <v>20</v>
      </c>
      <c r="D8" s="31"/>
      <c r="E8" s="31"/>
      <c r="F8" s="31"/>
      <c r="G8" s="32"/>
      <c r="H8" s="31"/>
      <c r="I8" s="33" t="s">
        <v>11</v>
      </c>
      <c r="J8" s="31"/>
      <c r="K8" s="34"/>
      <c r="L8" s="35"/>
      <c r="M8" s="36"/>
      <c r="N8" s="22"/>
      <c r="O8" s="1"/>
      <c r="P8" s="1"/>
      <c r="Q8" s="1"/>
      <c r="R8" s="1"/>
      <c r="S8" s="1"/>
      <c r="T8" s="1"/>
      <c r="U8" s="1"/>
      <c r="V8" s="1"/>
      <c r="W8" s="1"/>
      <c r="X8" s="1"/>
      <c r="Y8" s="1"/>
      <c r="Z8" s="1"/>
    </row>
    <row r="9" spans="1:26" ht="14.25" customHeight="1">
      <c r="A9" s="5"/>
      <c r="B9" s="29"/>
      <c r="C9" s="30"/>
      <c r="D9" s="37">
        <v>10</v>
      </c>
      <c r="E9" s="37"/>
      <c r="F9" s="37"/>
      <c r="G9" s="38"/>
      <c r="H9" s="37"/>
      <c r="I9" s="39" t="s">
        <v>12</v>
      </c>
      <c r="J9" s="40"/>
      <c r="K9" s="41"/>
      <c r="L9" s="42"/>
      <c r="M9" s="43"/>
      <c r="N9" s="1"/>
      <c r="O9" s="1"/>
      <c r="P9" s="1"/>
      <c r="Q9" s="1"/>
      <c r="R9" s="1"/>
      <c r="S9" s="1"/>
      <c r="T9" s="1"/>
      <c r="U9" s="1"/>
      <c r="V9" s="1"/>
      <c r="W9" s="1"/>
      <c r="X9" s="1"/>
      <c r="Y9" s="1"/>
      <c r="Z9" s="1"/>
    </row>
    <row r="10" spans="1:26" ht="14.25" customHeight="1">
      <c r="A10" s="5"/>
      <c r="B10" s="29"/>
      <c r="C10" s="30"/>
      <c r="D10" s="44"/>
      <c r="E10" s="45">
        <v>15</v>
      </c>
      <c r="F10" s="46"/>
      <c r="G10" s="47"/>
      <c r="H10" s="46"/>
      <c r="I10" s="48" t="s">
        <v>13</v>
      </c>
      <c r="J10" s="49"/>
      <c r="K10" s="50"/>
      <c r="L10" s="51"/>
      <c r="M10" s="52"/>
      <c r="N10" s="1"/>
      <c r="O10" s="1"/>
      <c r="P10" s="1"/>
      <c r="Q10" s="1"/>
      <c r="R10" s="1"/>
      <c r="S10" s="1"/>
      <c r="T10" s="1"/>
      <c r="U10" s="1"/>
      <c r="V10" s="1"/>
      <c r="W10" s="1"/>
      <c r="X10" s="1"/>
      <c r="Y10" s="1"/>
      <c r="Z10" s="1"/>
    </row>
    <row r="11" spans="1:26" ht="14.25" customHeight="1">
      <c r="A11" s="5"/>
      <c r="B11" s="29"/>
      <c r="C11" s="30"/>
      <c r="D11" s="44"/>
      <c r="E11" s="45"/>
      <c r="F11" s="46">
        <v>15</v>
      </c>
      <c r="G11" s="47"/>
      <c r="H11" s="46"/>
      <c r="I11" s="48" t="s">
        <v>14</v>
      </c>
      <c r="J11" s="49"/>
      <c r="K11" s="50"/>
      <c r="L11" s="51"/>
      <c r="M11" s="52"/>
      <c r="N11" s="1"/>
      <c r="O11" s="1"/>
      <c r="P11" s="1"/>
      <c r="Q11" s="1"/>
      <c r="R11" s="1"/>
      <c r="S11" s="1"/>
      <c r="T11" s="1"/>
      <c r="U11" s="1"/>
      <c r="V11" s="1"/>
      <c r="W11" s="1"/>
      <c r="X11" s="1"/>
      <c r="Y11" s="1"/>
      <c r="Z11" s="1"/>
    </row>
    <row r="12" spans="1:26" ht="14.25" customHeight="1">
      <c r="A12" s="53"/>
      <c r="B12" s="29"/>
      <c r="C12" s="30"/>
      <c r="D12" s="44"/>
      <c r="E12" s="45"/>
      <c r="F12" s="54"/>
      <c r="G12" s="55"/>
      <c r="H12" s="56"/>
      <c r="I12" s="57" t="s">
        <v>15</v>
      </c>
      <c r="J12" s="58"/>
      <c r="K12" s="59"/>
      <c r="L12" s="60"/>
      <c r="M12" s="61"/>
      <c r="N12" s="62"/>
      <c r="O12" s="63"/>
      <c r="P12" s="63"/>
      <c r="Q12" s="63"/>
      <c r="R12" s="63"/>
      <c r="S12" s="63"/>
      <c r="T12" s="63"/>
      <c r="U12" s="63"/>
      <c r="V12" s="63"/>
      <c r="W12" s="63"/>
      <c r="X12" s="63"/>
      <c r="Y12" s="63"/>
      <c r="Z12" s="63"/>
    </row>
    <row r="13" spans="1:26" ht="57.5">
      <c r="A13" s="64"/>
      <c r="B13" s="29"/>
      <c r="C13" s="30"/>
      <c r="D13" s="44"/>
      <c r="E13" s="45"/>
      <c r="F13" s="65"/>
      <c r="G13" s="66">
        <v>1</v>
      </c>
      <c r="H13" s="67"/>
      <c r="I13" s="68" t="s">
        <v>16</v>
      </c>
      <c r="J13" s="69" t="s">
        <v>17</v>
      </c>
      <c r="K13" s="70">
        <v>1</v>
      </c>
      <c r="L13" s="69">
        <v>0</v>
      </c>
      <c r="M13" s="71">
        <f t="shared" ref="M13:M41" si="0">L13*K13</f>
        <v>0</v>
      </c>
      <c r="N13" s="72"/>
      <c r="O13" s="72"/>
      <c r="P13" s="73"/>
      <c r="Q13" s="73"/>
      <c r="R13" s="73"/>
      <c r="S13" s="73"/>
      <c r="T13" s="73"/>
      <c r="U13" s="73"/>
      <c r="V13" s="73"/>
      <c r="W13" s="73"/>
      <c r="X13" s="73"/>
      <c r="Y13" s="73"/>
      <c r="Z13" s="73"/>
    </row>
    <row r="14" spans="1:26" ht="46">
      <c r="A14" s="64"/>
      <c r="B14" s="29"/>
      <c r="C14" s="30"/>
      <c r="D14" s="44"/>
      <c r="E14" s="45"/>
      <c r="F14" s="65"/>
      <c r="G14" s="66">
        <f t="shared" ref="G14:G41" si="1">G13+1</f>
        <v>2</v>
      </c>
      <c r="H14" s="67"/>
      <c r="I14" s="68" t="s">
        <v>18</v>
      </c>
      <c r="J14" s="69" t="s">
        <v>17</v>
      </c>
      <c r="K14" s="70">
        <v>1</v>
      </c>
      <c r="L14" s="69">
        <v>0</v>
      </c>
      <c r="M14" s="71">
        <f t="shared" si="0"/>
        <v>0</v>
      </c>
      <c r="N14" s="72"/>
      <c r="O14" s="72"/>
      <c r="P14" s="73"/>
      <c r="Q14" s="73"/>
      <c r="R14" s="73"/>
      <c r="S14" s="73"/>
      <c r="T14" s="73"/>
      <c r="U14" s="73"/>
      <c r="V14" s="73"/>
      <c r="W14" s="73"/>
      <c r="X14" s="73"/>
      <c r="Y14" s="73"/>
      <c r="Z14" s="73"/>
    </row>
    <row r="15" spans="1:26" ht="57.5">
      <c r="A15" s="64"/>
      <c r="B15" s="29"/>
      <c r="C15" s="30"/>
      <c r="D15" s="44"/>
      <c r="E15" s="45"/>
      <c r="F15" s="65"/>
      <c r="G15" s="66">
        <f t="shared" si="1"/>
        <v>3</v>
      </c>
      <c r="H15" s="67"/>
      <c r="I15" s="68" t="s">
        <v>19</v>
      </c>
      <c r="J15" s="69" t="s">
        <v>17</v>
      </c>
      <c r="K15" s="70">
        <v>2</v>
      </c>
      <c r="L15" s="69">
        <v>0</v>
      </c>
      <c r="M15" s="71">
        <f t="shared" si="0"/>
        <v>0</v>
      </c>
      <c r="N15" s="72"/>
      <c r="O15" s="72"/>
      <c r="P15" s="73"/>
      <c r="Q15" s="73"/>
      <c r="R15" s="73"/>
      <c r="S15" s="73"/>
      <c r="T15" s="73"/>
      <c r="U15" s="73"/>
      <c r="V15" s="73"/>
      <c r="W15" s="73"/>
      <c r="X15" s="73"/>
      <c r="Y15" s="73"/>
      <c r="Z15" s="73"/>
    </row>
    <row r="16" spans="1:26" ht="34.5">
      <c r="A16" s="64"/>
      <c r="B16" s="29"/>
      <c r="C16" s="30"/>
      <c r="D16" s="44"/>
      <c r="E16" s="45"/>
      <c r="F16" s="65"/>
      <c r="G16" s="66">
        <f t="shared" si="1"/>
        <v>4</v>
      </c>
      <c r="H16" s="67"/>
      <c r="I16" s="68" t="s">
        <v>20</v>
      </c>
      <c r="J16" s="69" t="s">
        <v>17</v>
      </c>
      <c r="K16" s="70">
        <v>5</v>
      </c>
      <c r="L16" s="69">
        <v>0</v>
      </c>
      <c r="M16" s="71">
        <f t="shared" si="0"/>
        <v>0</v>
      </c>
      <c r="N16" s="72"/>
      <c r="O16" s="72"/>
      <c r="P16" s="73"/>
      <c r="Q16" s="73"/>
      <c r="R16" s="73"/>
      <c r="S16" s="73"/>
      <c r="T16" s="73"/>
      <c r="U16" s="73"/>
      <c r="V16" s="73"/>
      <c r="W16" s="73"/>
      <c r="X16" s="73"/>
      <c r="Y16" s="73"/>
      <c r="Z16" s="73"/>
    </row>
    <row r="17" spans="1:26" ht="46">
      <c r="A17" s="64"/>
      <c r="B17" s="29"/>
      <c r="C17" s="30"/>
      <c r="D17" s="44"/>
      <c r="E17" s="45"/>
      <c r="F17" s="65"/>
      <c r="G17" s="66">
        <f t="shared" si="1"/>
        <v>5</v>
      </c>
      <c r="H17" s="67"/>
      <c r="I17" s="68" t="s">
        <v>21</v>
      </c>
      <c r="J17" s="69" t="s">
        <v>22</v>
      </c>
      <c r="K17" s="70">
        <v>3</v>
      </c>
      <c r="L17" s="69">
        <v>0</v>
      </c>
      <c r="M17" s="71">
        <f t="shared" si="0"/>
        <v>0</v>
      </c>
      <c r="N17" s="72"/>
      <c r="O17" s="72"/>
      <c r="P17" s="73"/>
      <c r="Q17" s="73"/>
      <c r="R17" s="73"/>
      <c r="S17" s="73"/>
      <c r="T17" s="73"/>
      <c r="U17" s="73"/>
      <c r="V17" s="73"/>
      <c r="W17" s="73"/>
      <c r="X17" s="73"/>
      <c r="Y17" s="73"/>
      <c r="Z17" s="73"/>
    </row>
    <row r="18" spans="1:26" ht="46">
      <c r="A18" s="64"/>
      <c r="B18" s="29"/>
      <c r="C18" s="30"/>
      <c r="D18" s="44"/>
      <c r="E18" s="45"/>
      <c r="F18" s="65"/>
      <c r="G18" s="66">
        <f t="shared" si="1"/>
        <v>6</v>
      </c>
      <c r="H18" s="67"/>
      <c r="I18" s="68" t="s">
        <v>23</v>
      </c>
      <c r="J18" s="69" t="s">
        <v>17</v>
      </c>
      <c r="K18" s="70">
        <v>2</v>
      </c>
      <c r="L18" s="69">
        <v>0</v>
      </c>
      <c r="M18" s="71">
        <f t="shared" si="0"/>
        <v>0</v>
      </c>
      <c r="N18" s="72"/>
      <c r="O18" s="72"/>
      <c r="P18" s="73"/>
      <c r="Q18" s="73"/>
      <c r="R18" s="73"/>
      <c r="S18" s="73"/>
      <c r="T18" s="73"/>
      <c r="U18" s="73"/>
      <c r="V18" s="73"/>
      <c r="W18" s="73"/>
      <c r="X18" s="73"/>
      <c r="Y18" s="73"/>
      <c r="Z18" s="73"/>
    </row>
    <row r="19" spans="1:26" ht="46">
      <c r="A19" s="64"/>
      <c r="B19" s="29"/>
      <c r="C19" s="30"/>
      <c r="D19" s="44"/>
      <c r="E19" s="45"/>
      <c r="F19" s="65"/>
      <c r="G19" s="66">
        <f t="shared" si="1"/>
        <v>7</v>
      </c>
      <c r="H19" s="67"/>
      <c r="I19" s="68" t="s">
        <v>24</v>
      </c>
      <c r="J19" s="69" t="s">
        <v>17</v>
      </c>
      <c r="K19" s="70">
        <v>2</v>
      </c>
      <c r="L19" s="69">
        <v>0</v>
      </c>
      <c r="M19" s="71">
        <f t="shared" si="0"/>
        <v>0</v>
      </c>
      <c r="N19" s="72"/>
      <c r="O19" s="72"/>
      <c r="P19" s="73"/>
      <c r="Q19" s="73"/>
      <c r="R19" s="73"/>
      <c r="S19" s="73"/>
      <c r="T19" s="73"/>
      <c r="U19" s="73"/>
      <c r="V19" s="73"/>
      <c r="W19" s="73"/>
      <c r="X19" s="73"/>
      <c r="Y19" s="73"/>
      <c r="Z19" s="73"/>
    </row>
    <row r="20" spans="1:26" ht="46">
      <c r="A20" s="64"/>
      <c r="B20" s="29"/>
      <c r="C20" s="30"/>
      <c r="D20" s="44"/>
      <c r="E20" s="45"/>
      <c r="F20" s="65"/>
      <c r="G20" s="66">
        <f t="shared" si="1"/>
        <v>8</v>
      </c>
      <c r="H20" s="67"/>
      <c r="I20" s="68" t="s">
        <v>25</v>
      </c>
      <c r="J20" s="69" t="s">
        <v>17</v>
      </c>
      <c r="K20" s="70">
        <v>1</v>
      </c>
      <c r="L20" s="69">
        <v>0</v>
      </c>
      <c r="M20" s="71">
        <f t="shared" si="0"/>
        <v>0</v>
      </c>
      <c r="N20" s="72"/>
      <c r="O20" s="72"/>
      <c r="P20" s="73"/>
      <c r="Q20" s="73"/>
      <c r="R20" s="73"/>
      <c r="S20" s="73"/>
      <c r="T20" s="73"/>
      <c r="U20" s="73"/>
      <c r="V20" s="73"/>
      <c r="W20" s="73"/>
      <c r="X20" s="73"/>
      <c r="Y20" s="73"/>
      <c r="Z20" s="73"/>
    </row>
    <row r="21" spans="1:26" ht="46">
      <c r="A21" s="64"/>
      <c r="B21" s="29"/>
      <c r="C21" s="30"/>
      <c r="D21" s="44"/>
      <c r="E21" s="45"/>
      <c r="F21" s="65"/>
      <c r="G21" s="66">
        <f t="shared" si="1"/>
        <v>9</v>
      </c>
      <c r="H21" s="67"/>
      <c r="I21" s="68" t="s">
        <v>26</v>
      </c>
      <c r="J21" s="69" t="s">
        <v>17</v>
      </c>
      <c r="K21" s="70">
        <v>1</v>
      </c>
      <c r="L21" s="69">
        <v>0</v>
      </c>
      <c r="M21" s="71">
        <f t="shared" si="0"/>
        <v>0</v>
      </c>
      <c r="N21" s="72"/>
      <c r="O21" s="72"/>
      <c r="P21" s="73"/>
      <c r="Q21" s="73"/>
      <c r="R21" s="73"/>
      <c r="S21" s="73"/>
      <c r="T21" s="73"/>
      <c r="U21" s="73"/>
      <c r="V21" s="73"/>
      <c r="W21" s="73"/>
      <c r="X21" s="73"/>
      <c r="Y21" s="73"/>
      <c r="Z21" s="73"/>
    </row>
    <row r="22" spans="1:26" ht="46">
      <c r="A22" s="64"/>
      <c r="B22" s="29"/>
      <c r="C22" s="30"/>
      <c r="D22" s="44"/>
      <c r="E22" s="45"/>
      <c r="F22" s="65"/>
      <c r="G22" s="66">
        <f t="shared" si="1"/>
        <v>10</v>
      </c>
      <c r="H22" s="67"/>
      <c r="I22" s="68" t="s">
        <v>27</v>
      </c>
      <c r="J22" s="69" t="s">
        <v>17</v>
      </c>
      <c r="K22" s="70">
        <v>1</v>
      </c>
      <c r="L22" s="69">
        <v>0</v>
      </c>
      <c r="M22" s="71">
        <f t="shared" si="0"/>
        <v>0</v>
      </c>
      <c r="N22" s="72"/>
      <c r="O22" s="72"/>
      <c r="P22" s="73"/>
      <c r="Q22" s="73"/>
      <c r="R22" s="73"/>
      <c r="S22" s="73"/>
      <c r="T22" s="73"/>
      <c r="U22" s="73"/>
      <c r="V22" s="73"/>
      <c r="W22" s="73"/>
      <c r="X22" s="73"/>
      <c r="Y22" s="73"/>
      <c r="Z22" s="73"/>
    </row>
    <row r="23" spans="1:26" ht="46">
      <c r="A23" s="64"/>
      <c r="B23" s="29"/>
      <c r="C23" s="30"/>
      <c r="D23" s="44"/>
      <c r="E23" s="45"/>
      <c r="F23" s="65"/>
      <c r="G23" s="66">
        <f t="shared" si="1"/>
        <v>11</v>
      </c>
      <c r="H23" s="67"/>
      <c r="I23" s="68" t="s">
        <v>28</v>
      </c>
      <c r="J23" s="69" t="s">
        <v>17</v>
      </c>
      <c r="K23" s="70">
        <v>2</v>
      </c>
      <c r="L23" s="69">
        <v>0</v>
      </c>
      <c r="M23" s="71">
        <f t="shared" si="0"/>
        <v>0</v>
      </c>
      <c r="N23" s="72"/>
      <c r="O23" s="72"/>
      <c r="P23" s="73"/>
      <c r="Q23" s="73"/>
      <c r="R23" s="73"/>
      <c r="S23" s="73"/>
      <c r="T23" s="73"/>
      <c r="U23" s="73"/>
      <c r="V23" s="73"/>
      <c r="W23" s="73"/>
      <c r="X23" s="73"/>
      <c r="Y23" s="73"/>
      <c r="Z23" s="73"/>
    </row>
    <row r="24" spans="1:26" ht="46">
      <c r="A24" s="64"/>
      <c r="B24" s="29"/>
      <c r="C24" s="30"/>
      <c r="D24" s="44"/>
      <c r="E24" s="45"/>
      <c r="F24" s="65"/>
      <c r="G24" s="66">
        <f t="shared" si="1"/>
        <v>12</v>
      </c>
      <c r="H24" s="67"/>
      <c r="I24" s="68" t="s">
        <v>29</v>
      </c>
      <c r="J24" s="69" t="s">
        <v>17</v>
      </c>
      <c r="K24" s="70">
        <v>1</v>
      </c>
      <c r="L24" s="69">
        <v>0</v>
      </c>
      <c r="M24" s="71">
        <f t="shared" si="0"/>
        <v>0</v>
      </c>
      <c r="N24" s="72"/>
      <c r="O24" s="72"/>
      <c r="P24" s="73"/>
      <c r="Q24" s="73"/>
      <c r="R24" s="73"/>
      <c r="S24" s="73"/>
      <c r="T24" s="73"/>
      <c r="U24" s="73"/>
      <c r="V24" s="73"/>
      <c r="W24" s="73"/>
      <c r="X24" s="73"/>
      <c r="Y24" s="73"/>
      <c r="Z24" s="73"/>
    </row>
    <row r="25" spans="1:26" ht="46">
      <c r="A25" s="64"/>
      <c r="B25" s="29"/>
      <c r="C25" s="30"/>
      <c r="D25" s="44"/>
      <c r="E25" s="45"/>
      <c r="F25" s="65"/>
      <c r="G25" s="66">
        <f t="shared" si="1"/>
        <v>13</v>
      </c>
      <c r="H25" s="67"/>
      <c r="I25" s="68" t="s">
        <v>30</v>
      </c>
      <c r="J25" s="70" t="s">
        <v>17</v>
      </c>
      <c r="K25" s="106">
        <v>60</v>
      </c>
      <c r="L25" s="69">
        <v>0</v>
      </c>
      <c r="M25" s="71">
        <f t="shared" si="0"/>
        <v>0</v>
      </c>
      <c r="N25" s="72"/>
      <c r="O25" s="72"/>
      <c r="P25" s="73"/>
      <c r="Q25" s="73"/>
      <c r="R25" s="73"/>
      <c r="S25" s="73"/>
      <c r="T25" s="73"/>
      <c r="U25" s="73"/>
      <c r="V25" s="73"/>
      <c r="W25" s="73"/>
      <c r="X25" s="73"/>
      <c r="Y25" s="73"/>
      <c r="Z25" s="73"/>
    </row>
    <row r="26" spans="1:26" ht="46">
      <c r="A26" s="64"/>
      <c r="B26" s="29"/>
      <c r="C26" s="30"/>
      <c r="D26" s="44"/>
      <c r="E26" s="45"/>
      <c r="F26" s="65"/>
      <c r="G26" s="66">
        <f t="shared" si="1"/>
        <v>14</v>
      </c>
      <c r="H26" s="67"/>
      <c r="I26" s="68" t="s">
        <v>31</v>
      </c>
      <c r="J26" s="70" t="s">
        <v>17</v>
      </c>
      <c r="K26" s="106">
        <v>90</v>
      </c>
      <c r="L26" s="69">
        <v>0</v>
      </c>
      <c r="M26" s="71">
        <f t="shared" si="0"/>
        <v>0</v>
      </c>
      <c r="N26" s="72"/>
      <c r="O26" s="72"/>
      <c r="P26" s="73"/>
      <c r="Q26" s="73"/>
      <c r="R26" s="73"/>
      <c r="S26" s="73"/>
      <c r="T26" s="73"/>
      <c r="U26" s="73"/>
      <c r="V26" s="73"/>
      <c r="W26" s="73"/>
      <c r="X26" s="73"/>
      <c r="Y26" s="73"/>
      <c r="Z26" s="73"/>
    </row>
    <row r="27" spans="1:26" ht="46">
      <c r="A27" s="64"/>
      <c r="B27" s="29"/>
      <c r="C27" s="30"/>
      <c r="D27" s="44"/>
      <c r="E27" s="45"/>
      <c r="F27" s="65"/>
      <c r="G27" s="66">
        <f t="shared" si="1"/>
        <v>15</v>
      </c>
      <c r="H27" s="67"/>
      <c r="I27" s="68" t="s">
        <v>32</v>
      </c>
      <c r="J27" s="70" t="s">
        <v>17</v>
      </c>
      <c r="K27" s="106">
        <v>163</v>
      </c>
      <c r="L27" s="69">
        <v>0</v>
      </c>
      <c r="M27" s="71">
        <f t="shared" si="0"/>
        <v>0</v>
      </c>
      <c r="N27" s="72"/>
      <c r="O27" s="72"/>
      <c r="P27" s="73"/>
      <c r="Q27" s="73"/>
      <c r="R27" s="73"/>
      <c r="S27" s="73"/>
      <c r="T27" s="73"/>
      <c r="U27" s="73"/>
      <c r="V27" s="73"/>
      <c r="W27" s="73"/>
      <c r="X27" s="73"/>
      <c r="Y27" s="73"/>
      <c r="Z27" s="73"/>
    </row>
    <row r="28" spans="1:26" ht="34.5">
      <c r="A28" s="64"/>
      <c r="B28" s="29"/>
      <c r="C28" s="30"/>
      <c r="D28" s="44"/>
      <c r="E28" s="45"/>
      <c r="F28" s="65"/>
      <c r="G28" s="66">
        <f t="shared" si="1"/>
        <v>16</v>
      </c>
      <c r="H28" s="67"/>
      <c r="I28" s="68" t="s">
        <v>33</v>
      </c>
      <c r="J28" s="70" t="s">
        <v>17</v>
      </c>
      <c r="K28" s="106">
        <v>30</v>
      </c>
      <c r="L28" s="69">
        <v>0</v>
      </c>
      <c r="M28" s="71">
        <f t="shared" si="0"/>
        <v>0</v>
      </c>
      <c r="N28" s="72"/>
      <c r="O28" s="72"/>
      <c r="P28" s="73"/>
      <c r="Q28" s="73"/>
      <c r="R28" s="73"/>
      <c r="S28" s="73"/>
      <c r="T28" s="73"/>
      <c r="U28" s="73"/>
      <c r="V28" s="73"/>
      <c r="W28" s="73"/>
      <c r="X28" s="73"/>
      <c r="Y28" s="73"/>
      <c r="Z28" s="73"/>
    </row>
    <row r="29" spans="1:26" ht="34.5">
      <c r="A29" s="64"/>
      <c r="B29" s="29"/>
      <c r="C29" s="30"/>
      <c r="D29" s="44"/>
      <c r="E29" s="45"/>
      <c r="F29" s="65"/>
      <c r="G29" s="66">
        <f t="shared" si="1"/>
        <v>17</v>
      </c>
      <c r="H29" s="67"/>
      <c r="I29" s="68" t="s">
        <v>34</v>
      </c>
      <c r="J29" s="70" t="s">
        <v>17</v>
      </c>
      <c r="K29" s="106">
        <v>120</v>
      </c>
      <c r="L29" s="69">
        <v>0</v>
      </c>
      <c r="M29" s="71">
        <f t="shared" si="0"/>
        <v>0</v>
      </c>
      <c r="N29" s="72"/>
      <c r="O29" s="72"/>
      <c r="P29" s="73"/>
      <c r="Q29" s="73"/>
      <c r="R29" s="73"/>
      <c r="S29" s="73"/>
      <c r="T29" s="73"/>
      <c r="U29" s="73"/>
      <c r="V29" s="73"/>
      <c r="W29" s="73"/>
      <c r="X29" s="73"/>
      <c r="Y29" s="73"/>
      <c r="Z29" s="73"/>
    </row>
    <row r="30" spans="1:26" ht="69">
      <c r="A30" s="64"/>
      <c r="B30" s="29"/>
      <c r="C30" s="30"/>
      <c r="D30" s="44"/>
      <c r="E30" s="45"/>
      <c r="F30" s="65"/>
      <c r="G30" s="66">
        <f t="shared" si="1"/>
        <v>18</v>
      </c>
      <c r="H30" s="67"/>
      <c r="I30" s="68" t="s">
        <v>35</v>
      </c>
      <c r="J30" s="70" t="s">
        <v>17</v>
      </c>
      <c r="K30" s="106">
        <v>65</v>
      </c>
      <c r="L30" s="69">
        <v>0</v>
      </c>
      <c r="M30" s="71">
        <f t="shared" si="0"/>
        <v>0</v>
      </c>
      <c r="N30" s="72"/>
      <c r="O30" s="72"/>
      <c r="P30" s="73"/>
      <c r="Q30" s="73"/>
      <c r="R30" s="73"/>
      <c r="S30" s="73"/>
      <c r="T30" s="73"/>
      <c r="U30" s="73"/>
      <c r="V30" s="73"/>
      <c r="W30" s="73"/>
      <c r="X30" s="73"/>
      <c r="Y30" s="73"/>
      <c r="Z30" s="73"/>
    </row>
    <row r="31" spans="1:26" ht="34.5">
      <c r="A31" s="64"/>
      <c r="B31" s="29"/>
      <c r="C31" s="30"/>
      <c r="D31" s="44"/>
      <c r="E31" s="45"/>
      <c r="F31" s="65"/>
      <c r="G31" s="66">
        <f t="shared" si="1"/>
        <v>19</v>
      </c>
      <c r="H31" s="67"/>
      <c r="I31" s="68" t="s">
        <v>36</v>
      </c>
      <c r="J31" s="70" t="s">
        <v>17</v>
      </c>
      <c r="K31" s="106">
        <v>24</v>
      </c>
      <c r="L31" s="69">
        <v>0</v>
      </c>
      <c r="M31" s="71">
        <f t="shared" si="0"/>
        <v>0</v>
      </c>
      <c r="N31" s="72"/>
      <c r="O31" s="72"/>
      <c r="P31" s="73"/>
      <c r="Q31" s="73"/>
      <c r="R31" s="73"/>
      <c r="S31" s="73"/>
      <c r="T31" s="73"/>
      <c r="U31" s="73"/>
      <c r="V31" s="73"/>
      <c r="W31" s="73"/>
      <c r="X31" s="73"/>
      <c r="Y31" s="73"/>
      <c r="Z31" s="73"/>
    </row>
    <row r="32" spans="1:26" ht="34.5">
      <c r="A32" s="64"/>
      <c r="B32" s="29"/>
      <c r="C32" s="30"/>
      <c r="D32" s="44"/>
      <c r="E32" s="45"/>
      <c r="F32" s="65"/>
      <c r="G32" s="66">
        <f t="shared" si="1"/>
        <v>20</v>
      </c>
      <c r="H32" s="67"/>
      <c r="I32" s="68" t="s">
        <v>37</v>
      </c>
      <c r="J32" s="70" t="s">
        <v>17</v>
      </c>
      <c r="K32" s="106">
        <v>120</v>
      </c>
      <c r="L32" s="69">
        <v>0</v>
      </c>
      <c r="M32" s="71">
        <f t="shared" si="0"/>
        <v>0</v>
      </c>
      <c r="N32" s="72"/>
      <c r="O32" s="72"/>
      <c r="P32" s="73"/>
      <c r="Q32" s="73"/>
      <c r="R32" s="73"/>
      <c r="S32" s="73"/>
      <c r="T32" s="73"/>
      <c r="U32" s="73"/>
      <c r="V32" s="73"/>
      <c r="W32" s="73"/>
      <c r="X32" s="73"/>
      <c r="Y32" s="73"/>
      <c r="Z32" s="73"/>
    </row>
    <row r="33" spans="1:26" ht="34.5">
      <c r="A33" s="64"/>
      <c r="B33" s="29"/>
      <c r="C33" s="30"/>
      <c r="D33" s="44"/>
      <c r="E33" s="45"/>
      <c r="F33" s="65"/>
      <c r="G33" s="66">
        <f t="shared" si="1"/>
        <v>21</v>
      </c>
      <c r="H33" s="67"/>
      <c r="I33" s="68" t="s">
        <v>38</v>
      </c>
      <c r="J33" s="70" t="s">
        <v>17</v>
      </c>
      <c r="K33" s="106">
        <v>120</v>
      </c>
      <c r="L33" s="69">
        <v>0</v>
      </c>
      <c r="M33" s="71">
        <f t="shared" si="0"/>
        <v>0</v>
      </c>
      <c r="N33" s="72"/>
      <c r="O33" s="72"/>
      <c r="P33" s="73"/>
      <c r="Q33" s="73"/>
      <c r="R33" s="73"/>
      <c r="S33" s="73"/>
      <c r="T33" s="73"/>
      <c r="U33" s="73"/>
      <c r="V33" s="73"/>
      <c r="W33" s="73"/>
      <c r="X33" s="73"/>
      <c r="Y33" s="73"/>
      <c r="Z33" s="73"/>
    </row>
    <row r="34" spans="1:26" ht="34.5">
      <c r="A34" s="64"/>
      <c r="B34" s="29"/>
      <c r="C34" s="30"/>
      <c r="D34" s="44"/>
      <c r="E34" s="45"/>
      <c r="F34" s="65"/>
      <c r="G34" s="66">
        <f t="shared" si="1"/>
        <v>22</v>
      </c>
      <c r="H34" s="67"/>
      <c r="I34" s="68" t="s">
        <v>39</v>
      </c>
      <c r="J34" s="70" t="s">
        <v>17</v>
      </c>
      <c r="K34" s="106">
        <v>360</v>
      </c>
      <c r="L34" s="69">
        <v>0</v>
      </c>
      <c r="M34" s="71">
        <f t="shared" si="0"/>
        <v>0</v>
      </c>
      <c r="N34" s="72"/>
      <c r="O34" s="72"/>
      <c r="P34" s="73"/>
      <c r="Q34" s="73"/>
      <c r="R34" s="73"/>
      <c r="S34" s="73"/>
      <c r="T34" s="73"/>
      <c r="U34" s="73"/>
      <c r="V34" s="73"/>
      <c r="W34" s="73"/>
      <c r="X34" s="73"/>
      <c r="Y34" s="73"/>
      <c r="Z34" s="73"/>
    </row>
    <row r="35" spans="1:26" ht="34.5">
      <c r="A35" s="64"/>
      <c r="B35" s="29"/>
      <c r="C35" s="30"/>
      <c r="D35" s="44"/>
      <c r="E35" s="45"/>
      <c r="F35" s="65"/>
      <c r="G35" s="66">
        <f t="shared" si="1"/>
        <v>23</v>
      </c>
      <c r="H35" s="67"/>
      <c r="I35" s="68" t="s">
        <v>40</v>
      </c>
      <c r="J35" s="70" t="s">
        <v>17</v>
      </c>
      <c r="K35" s="106">
        <v>360</v>
      </c>
      <c r="L35" s="69">
        <v>0</v>
      </c>
      <c r="M35" s="71">
        <f t="shared" si="0"/>
        <v>0</v>
      </c>
      <c r="N35" s="72"/>
      <c r="O35" s="72"/>
      <c r="P35" s="73"/>
      <c r="Q35" s="73"/>
      <c r="R35" s="73"/>
      <c r="S35" s="73"/>
      <c r="T35" s="73"/>
      <c r="U35" s="73"/>
      <c r="V35" s="73"/>
      <c r="W35" s="73"/>
      <c r="X35" s="73"/>
      <c r="Y35" s="73"/>
      <c r="Z35" s="73"/>
    </row>
    <row r="36" spans="1:26" ht="46">
      <c r="A36" s="64"/>
      <c r="B36" s="29"/>
      <c r="C36" s="30"/>
      <c r="D36" s="44"/>
      <c r="E36" s="45"/>
      <c r="F36" s="65"/>
      <c r="G36" s="66">
        <f t="shared" si="1"/>
        <v>24</v>
      </c>
      <c r="H36" s="67"/>
      <c r="I36" s="68" t="s">
        <v>41</v>
      </c>
      <c r="J36" s="70" t="s">
        <v>42</v>
      </c>
      <c r="K36" s="69">
        <v>40</v>
      </c>
      <c r="L36" s="69">
        <v>0</v>
      </c>
      <c r="M36" s="71">
        <f t="shared" si="0"/>
        <v>0</v>
      </c>
      <c r="N36" s="72"/>
      <c r="O36" s="72"/>
      <c r="P36" s="73"/>
      <c r="Q36" s="73"/>
      <c r="R36" s="73"/>
      <c r="S36" s="73"/>
      <c r="T36" s="73"/>
      <c r="U36" s="73"/>
      <c r="V36" s="73"/>
      <c r="W36" s="73"/>
      <c r="X36" s="73"/>
      <c r="Y36" s="73"/>
      <c r="Z36" s="73"/>
    </row>
    <row r="37" spans="1:26" ht="34.5">
      <c r="A37" s="64"/>
      <c r="B37" s="29"/>
      <c r="C37" s="30"/>
      <c r="D37" s="44"/>
      <c r="E37" s="45"/>
      <c r="F37" s="65"/>
      <c r="G37" s="66">
        <f t="shared" si="1"/>
        <v>25</v>
      </c>
      <c r="H37" s="67"/>
      <c r="I37" s="68" t="s">
        <v>43</v>
      </c>
      <c r="J37" s="70" t="s">
        <v>17</v>
      </c>
      <c r="K37" s="106">
        <v>20</v>
      </c>
      <c r="L37" s="69">
        <v>0</v>
      </c>
      <c r="M37" s="71">
        <f t="shared" si="0"/>
        <v>0</v>
      </c>
      <c r="N37" s="72"/>
      <c r="O37" s="72"/>
      <c r="P37" s="73"/>
      <c r="Q37" s="73"/>
      <c r="R37" s="73"/>
      <c r="S37" s="73"/>
      <c r="T37" s="73"/>
      <c r="U37" s="73"/>
      <c r="V37" s="73"/>
      <c r="W37" s="73"/>
      <c r="X37" s="73"/>
      <c r="Y37" s="73"/>
      <c r="Z37" s="73"/>
    </row>
    <row r="38" spans="1:26" ht="34.5">
      <c r="A38" s="64"/>
      <c r="B38" s="29"/>
      <c r="C38" s="30"/>
      <c r="D38" s="44"/>
      <c r="E38" s="45"/>
      <c r="F38" s="65"/>
      <c r="G38" s="66">
        <f t="shared" si="1"/>
        <v>26</v>
      </c>
      <c r="H38" s="67"/>
      <c r="I38" s="68" t="s">
        <v>44</v>
      </c>
      <c r="J38" s="70" t="s">
        <v>17</v>
      </c>
      <c r="K38" s="106">
        <v>20</v>
      </c>
      <c r="L38" s="69">
        <v>0</v>
      </c>
      <c r="M38" s="71">
        <f t="shared" si="0"/>
        <v>0</v>
      </c>
      <c r="N38" s="72"/>
      <c r="O38" s="72"/>
      <c r="P38" s="73"/>
      <c r="Q38" s="73"/>
      <c r="R38" s="73"/>
      <c r="S38" s="73"/>
      <c r="T38" s="73"/>
      <c r="U38" s="73"/>
      <c r="V38" s="73"/>
      <c r="W38" s="73"/>
      <c r="X38" s="73"/>
      <c r="Y38" s="73"/>
      <c r="Z38" s="73"/>
    </row>
    <row r="39" spans="1:26" ht="46">
      <c r="A39" s="64"/>
      <c r="B39" s="29"/>
      <c r="C39" s="30"/>
      <c r="D39" s="44"/>
      <c r="E39" s="45"/>
      <c r="F39" s="65"/>
      <c r="G39" s="66">
        <f t="shared" si="1"/>
        <v>27</v>
      </c>
      <c r="H39" s="67"/>
      <c r="I39" s="68" t="s">
        <v>45</v>
      </c>
      <c r="J39" s="70" t="s">
        <v>17</v>
      </c>
      <c r="K39" s="106">
        <v>20</v>
      </c>
      <c r="L39" s="69">
        <v>0</v>
      </c>
      <c r="M39" s="71">
        <f t="shared" si="0"/>
        <v>0</v>
      </c>
      <c r="N39" s="72"/>
      <c r="O39" s="72"/>
      <c r="P39" s="73"/>
      <c r="Q39" s="73"/>
      <c r="R39" s="73"/>
      <c r="S39" s="73"/>
      <c r="T39" s="73"/>
      <c r="U39" s="73"/>
      <c r="V39" s="73"/>
      <c r="W39" s="73"/>
      <c r="X39" s="73"/>
      <c r="Y39" s="73"/>
      <c r="Z39" s="73"/>
    </row>
    <row r="40" spans="1:26" ht="69">
      <c r="A40" s="64"/>
      <c r="B40" s="29"/>
      <c r="C40" s="30"/>
      <c r="D40" s="44"/>
      <c r="E40" s="45"/>
      <c r="F40" s="65"/>
      <c r="G40" s="66">
        <f t="shared" si="1"/>
        <v>28</v>
      </c>
      <c r="H40" s="67"/>
      <c r="I40" s="68" t="s">
        <v>46</v>
      </c>
      <c r="J40" s="70" t="s">
        <v>42</v>
      </c>
      <c r="K40" s="69">
        <v>500</v>
      </c>
      <c r="L40" s="69">
        <v>0</v>
      </c>
      <c r="M40" s="71">
        <f t="shared" si="0"/>
        <v>0</v>
      </c>
      <c r="N40" s="72"/>
      <c r="O40" s="72"/>
      <c r="P40" s="73"/>
      <c r="Q40" s="73"/>
      <c r="R40" s="73"/>
      <c r="S40" s="73"/>
      <c r="T40" s="73"/>
      <c r="U40" s="73"/>
      <c r="V40" s="73"/>
      <c r="W40" s="73"/>
      <c r="X40" s="73"/>
      <c r="Y40" s="73"/>
      <c r="Z40" s="73"/>
    </row>
    <row r="41" spans="1:26" ht="46">
      <c r="A41" s="64"/>
      <c r="B41" s="29"/>
      <c r="C41" s="30"/>
      <c r="D41" s="44"/>
      <c r="E41" s="45"/>
      <c r="F41" s="65"/>
      <c r="G41" s="66">
        <f t="shared" si="1"/>
        <v>29</v>
      </c>
      <c r="H41" s="67"/>
      <c r="I41" s="68" t="s">
        <v>47</v>
      </c>
      <c r="J41" s="70" t="s">
        <v>42</v>
      </c>
      <c r="K41" s="69">
        <v>300</v>
      </c>
      <c r="L41" s="69">
        <v>0</v>
      </c>
      <c r="M41" s="71">
        <f t="shared" si="0"/>
        <v>0</v>
      </c>
      <c r="N41" s="72"/>
      <c r="O41" s="72"/>
      <c r="P41" s="73"/>
      <c r="Q41" s="73"/>
      <c r="R41" s="73"/>
      <c r="S41" s="73"/>
      <c r="T41" s="73"/>
      <c r="U41" s="73"/>
      <c r="V41" s="73"/>
      <c r="W41" s="73"/>
      <c r="X41" s="73"/>
      <c r="Y41" s="73"/>
      <c r="Z41" s="73"/>
    </row>
    <row r="42" spans="1:26" ht="14.5">
      <c r="A42" s="53"/>
      <c r="B42" s="29"/>
      <c r="C42" s="30"/>
      <c r="D42" s="44"/>
      <c r="E42" s="45"/>
      <c r="F42" s="74"/>
      <c r="G42" s="75"/>
      <c r="H42" s="76"/>
      <c r="I42" s="77" t="s">
        <v>48</v>
      </c>
      <c r="J42" s="78"/>
      <c r="K42" s="79"/>
      <c r="L42" s="80"/>
      <c r="M42" s="81">
        <f>SUM(M43:M70)</f>
        <v>0</v>
      </c>
      <c r="N42" s="63"/>
      <c r="O42" s="63"/>
      <c r="P42" s="63"/>
      <c r="Q42" s="63"/>
      <c r="R42" s="63"/>
      <c r="S42" s="63"/>
      <c r="T42" s="63"/>
      <c r="U42" s="63"/>
      <c r="V42" s="63"/>
      <c r="W42" s="63"/>
      <c r="X42" s="63"/>
      <c r="Y42" s="63"/>
      <c r="Z42" s="63"/>
    </row>
    <row r="43" spans="1:26" ht="34.5">
      <c r="A43" s="64"/>
      <c r="B43" s="29"/>
      <c r="C43" s="30"/>
      <c r="D43" s="44"/>
      <c r="E43" s="45"/>
      <c r="F43" s="65"/>
      <c r="G43" s="66">
        <v>30</v>
      </c>
      <c r="H43" s="82"/>
      <c r="I43" s="68" t="s">
        <v>49</v>
      </c>
      <c r="J43" s="69" t="s">
        <v>17</v>
      </c>
      <c r="K43" s="70">
        <v>1</v>
      </c>
      <c r="L43" s="69">
        <v>0</v>
      </c>
      <c r="M43" s="71">
        <f t="shared" ref="M43:M70" si="2">L43*K43</f>
        <v>0</v>
      </c>
      <c r="N43" s="72"/>
      <c r="O43" s="72"/>
      <c r="P43" s="73"/>
      <c r="Q43" s="73"/>
      <c r="R43" s="73"/>
      <c r="S43" s="73"/>
      <c r="T43" s="73"/>
      <c r="U43" s="73"/>
      <c r="V43" s="73"/>
      <c r="W43" s="73"/>
      <c r="X43" s="73"/>
      <c r="Y43" s="73"/>
      <c r="Z43" s="73"/>
    </row>
    <row r="44" spans="1:26" ht="57.5">
      <c r="A44" s="64"/>
      <c r="B44" s="29"/>
      <c r="C44" s="30"/>
      <c r="D44" s="44"/>
      <c r="E44" s="45"/>
      <c r="F44" s="65"/>
      <c r="G44" s="66">
        <f t="shared" ref="G44:G70" si="3">G43+1</f>
        <v>31</v>
      </c>
      <c r="H44" s="67"/>
      <c r="I44" s="68" t="s">
        <v>50</v>
      </c>
      <c r="J44" s="69" t="s">
        <v>17</v>
      </c>
      <c r="K44" s="70">
        <v>1</v>
      </c>
      <c r="L44" s="69">
        <v>0</v>
      </c>
      <c r="M44" s="71">
        <f t="shared" si="2"/>
        <v>0</v>
      </c>
      <c r="N44" s="72"/>
      <c r="O44" s="72"/>
      <c r="P44" s="73"/>
      <c r="Q44" s="73"/>
      <c r="R44" s="73"/>
      <c r="S44" s="73"/>
      <c r="T44" s="73"/>
      <c r="U44" s="73"/>
      <c r="V44" s="73"/>
      <c r="W44" s="73"/>
      <c r="X44" s="73"/>
      <c r="Y44" s="73"/>
      <c r="Z44" s="73"/>
    </row>
    <row r="45" spans="1:26" ht="57.5">
      <c r="A45" s="64"/>
      <c r="B45" s="29"/>
      <c r="C45" s="30"/>
      <c r="D45" s="44"/>
      <c r="E45" s="45"/>
      <c r="F45" s="65"/>
      <c r="G45" s="66">
        <f t="shared" si="3"/>
        <v>32</v>
      </c>
      <c r="H45" s="67"/>
      <c r="I45" s="68" t="s">
        <v>51</v>
      </c>
      <c r="J45" s="69" t="s">
        <v>17</v>
      </c>
      <c r="K45" s="70">
        <v>2</v>
      </c>
      <c r="L45" s="69">
        <v>0</v>
      </c>
      <c r="M45" s="71">
        <f t="shared" si="2"/>
        <v>0</v>
      </c>
      <c r="N45" s="72"/>
      <c r="O45" s="72"/>
      <c r="P45" s="73"/>
      <c r="Q45" s="73"/>
      <c r="R45" s="73"/>
      <c r="S45" s="73"/>
      <c r="T45" s="73"/>
      <c r="U45" s="73"/>
      <c r="V45" s="73"/>
      <c r="W45" s="73"/>
      <c r="X45" s="73"/>
      <c r="Y45" s="73"/>
      <c r="Z45" s="73"/>
    </row>
    <row r="46" spans="1:26" ht="46">
      <c r="A46" s="64"/>
      <c r="B46" s="29"/>
      <c r="C46" s="30"/>
      <c r="D46" s="44"/>
      <c r="E46" s="45"/>
      <c r="F46" s="65"/>
      <c r="G46" s="66">
        <f t="shared" si="3"/>
        <v>33</v>
      </c>
      <c r="H46" s="67"/>
      <c r="I46" s="68" t="s">
        <v>52</v>
      </c>
      <c r="J46" s="69" t="s">
        <v>17</v>
      </c>
      <c r="K46" s="70">
        <v>7</v>
      </c>
      <c r="L46" s="69">
        <v>0</v>
      </c>
      <c r="M46" s="71">
        <f t="shared" si="2"/>
        <v>0</v>
      </c>
      <c r="N46" s="72"/>
      <c r="O46" s="72"/>
      <c r="P46" s="73"/>
      <c r="Q46" s="73"/>
      <c r="R46" s="73"/>
      <c r="S46" s="73"/>
      <c r="T46" s="73"/>
      <c r="U46" s="73"/>
      <c r="V46" s="73"/>
      <c r="W46" s="73"/>
      <c r="X46" s="73"/>
      <c r="Y46" s="73"/>
      <c r="Z46" s="73"/>
    </row>
    <row r="47" spans="1:26" ht="46">
      <c r="A47" s="64"/>
      <c r="B47" s="29"/>
      <c r="C47" s="30"/>
      <c r="D47" s="44"/>
      <c r="E47" s="45"/>
      <c r="F47" s="65"/>
      <c r="G47" s="66">
        <f t="shared" si="3"/>
        <v>34</v>
      </c>
      <c r="H47" s="67"/>
      <c r="I47" s="68" t="s">
        <v>53</v>
      </c>
      <c r="J47" s="69" t="s">
        <v>17</v>
      </c>
      <c r="K47" s="70">
        <v>2</v>
      </c>
      <c r="L47" s="69">
        <v>0</v>
      </c>
      <c r="M47" s="71">
        <f t="shared" si="2"/>
        <v>0</v>
      </c>
      <c r="N47" s="72"/>
      <c r="O47" s="72"/>
      <c r="P47" s="73"/>
      <c r="Q47" s="73"/>
      <c r="R47" s="73"/>
      <c r="S47" s="73"/>
      <c r="T47" s="73"/>
      <c r="U47" s="73"/>
      <c r="V47" s="73"/>
      <c r="W47" s="73"/>
      <c r="X47" s="73"/>
      <c r="Y47" s="73"/>
      <c r="Z47" s="73"/>
    </row>
    <row r="48" spans="1:26" ht="34.5">
      <c r="A48" s="64"/>
      <c r="B48" s="29"/>
      <c r="C48" s="30"/>
      <c r="D48" s="44"/>
      <c r="E48" s="45"/>
      <c r="F48" s="65"/>
      <c r="G48" s="66">
        <f t="shared" si="3"/>
        <v>35</v>
      </c>
      <c r="H48" s="67"/>
      <c r="I48" s="68" t="s">
        <v>54</v>
      </c>
      <c r="J48" s="69" t="s">
        <v>17</v>
      </c>
      <c r="K48" s="70">
        <v>3</v>
      </c>
      <c r="L48" s="69">
        <v>0</v>
      </c>
      <c r="M48" s="71">
        <f t="shared" si="2"/>
        <v>0</v>
      </c>
      <c r="N48" s="72"/>
      <c r="O48" s="72"/>
      <c r="P48" s="73"/>
      <c r="Q48" s="73"/>
      <c r="R48" s="73"/>
      <c r="S48" s="73"/>
      <c r="T48" s="73"/>
      <c r="U48" s="73"/>
      <c r="V48" s="73"/>
      <c r="W48" s="73"/>
      <c r="X48" s="73"/>
      <c r="Y48" s="73"/>
      <c r="Z48" s="73"/>
    </row>
    <row r="49" spans="1:26" ht="34.5">
      <c r="A49" s="64"/>
      <c r="B49" s="29"/>
      <c r="C49" s="30"/>
      <c r="D49" s="44"/>
      <c r="E49" s="45"/>
      <c r="F49" s="65"/>
      <c r="G49" s="66">
        <f t="shared" si="3"/>
        <v>36</v>
      </c>
      <c r="H49" s="67"/>
      <c r="I49" s="68" t="s">
        <v>55</v>
      </c>
      <c r="J49" s="69" t="s">
        <v>17</v>
      </c>
      <c r="K49" s="70">
        <v>3</v>
      </c>
      <c r="L49" s="69">
        <v>0</v>
      </c>
      <c r="M49" s="71">
        <f t="shared" si="2"/>
        <v>0</v>
      </c>
      <c r="N49" s="72"/>
      <c r="O49" s="72"/>
      <c r="P49" s="73"/>
      <c r="Q49" s="73"/>
      <c r="R49" s="73"/>
      <c r="S49" s="73"/>
      <c r="T49" s="73"/>
      <c r="U49" s="73"/>
      <c r="V49" s="73"/>
      <c r="W49" s="73"/>
      <c r="X49" s="73"/>
      <c r="Y49" s="73"/>
      <c r="Z49" s="73"/>
    </row>
    <row r="50" spans="1:26" ht="34.5">
      <c r="A50" s="64"/>
      <c r="B50" s="29"/>
      <c r="C50" s="30"/>
      <c r="D50" s="44"/>
      <c r="E50" s="45"/>
      <c r="F50" s="65"/>
      <c r="G50" s="66">
        <f t="shared" si="3"/>
        <v>37</v>
      </c>
      <c r="H50" s="67"/>
      <c r="I50" s="68" t="s">
        <v>56</v>
      </c>
      <c r="J50" s="69" t="s">
        <v>17</v>
      </c>
      <c r="K50" s="70">
        <v>2</v>
      </c>
      <c r="L50" s="69">
        <v>0</v>
      </c>
      <c r="M50" s="71">
        <f t="shared" si="2"/>
        <v>0</v>
      </c>
      <c r="N50" s="72"/>
      <c r="O50" s="72"/>
      <c r="P50" s="73"/>
      <c r="Q50" s="73"/>
      <c r="R50" s="73"/>
      <c r="S50" s="73"/>
      <c r="T50" s="73"/>
      <c r="U50" s="73"/>
      <c r="V50" s="73"/>
      <c r="W50" s="73"/>
      <c r="X50" s="73"/>
      <c r="Y50" s="73"/>
      <c r="Z50" s="73"/>
    </row>
    <row r="51" spans="1:26" ht="34.5">
      <c r="A51" s="64"/>
      <c r="B51" s="29"/>
      <c r="C51" s="30"/>
      <c r="D51" s="44"/>
      <c r="E51" s="45"/>
      <c r="F51" s="65"/>
      <c r="G51" s="66">
        <f t="shared" si="3"/>
        <v>38</v>
      </c>
      <c r="H51" s="67"/>
      <c r="I51" s="68" t="s">
        <v>57</v>
      </c>
      <c r="J51" s="69" t="s">
        <v>17</v>
      </c>
      <c r="K51" s="70">
        <v>5</v>
      </c>
      <c r="L51" s="69">
        <v>0</v>
      </c>
      <c r="M51" s="71">
        <f t="shared" si="2"/>
        <v>0</v>
      </c>
      <c r="N51" s="72"/>
      <c r="O51" s="72"/>
      <c r="P51" s="73"/>
      <c r="Q51" s="73"/>
      <c r="R51" s="73"/>
      <c r="S51" s="73"/>
      <c r="T51" s="73"/>
      <c r="U51" s="73"/>
      <c r="V51" s="73"/>
      <c r="W51" s="73"/>
      <c r="X51" s="73"/>
      <c r="Y51" s="73"/>
      <c r="Z51" s="73"/>
    </row>
    <row r="52" spans="1:26" ht="34.5">
      <c r="A52" s="64"/>
      <c r="B52" s="29"/>
      <c r="C52" s="30"/>
      <c r="D52" s="44"/>
      <c r="E52" s="45"/>
      <c r="F52" s="65"/>
      <c r="G52" s="66">
        <f t="shared" si="3"/>
        <v>39</v>
      </c>
      <c r="H52" s="67"/>
      <c r="I52" s="68" t="s">
        <v>58</v>
      </c>
      <c r="J52" s="69" t="s">
        <v>17</v>
      </c>
      <c r="K52" s="70">
        <v>1</v>
      </c>
      <c r="L52" s="69">
        <v>0</v>
      </c>
      <c r="M52" s="71">
        <f t="shared" si="2"/>
        <v>0</v>
      </c>
      <c r="N52" s="72"/>
      <c r="O52" s="72"/>
      <c r="P52" s="73"/>
      <c r="Q52" s="73"/>
      <c r="R52" s="73"/>
      <c r="S52" s="73"/>
      <c r="T52" s="73"/>
      <c r="U52" s="73"/>
      <c r="V52" s="73"/>
      <c r="W52" s="73"/>
      <c r="X52" s="73"/>
      <c r="Y52" s="73"/>
      <c r="Z52" s="73"/>
    </row>
    <row r="53" spans="1:26" ht="69">
      <c r="A53" s="64"/>
      <c r="B53" s="29"/>
      <c r="C53" s="30"/>
      <c r="D53" s="44"/>
      <c r="E53" s="45"/>
      <c r="F53" s="65"/>
      <c r="G53" s="66">
        <f t="shared" si="3"/>
        <v>40</v>
      </c>
      <c r="H53" s="67"/>
      <c r="I53" s="68" t="s">
        <v>59</v>
      </c>
      <c r="J53" s="69" t="s">
        <v>17</v>
      </c>
      <c r="K53" s="70">
        <v>160</v>
      </c>
      <c r="L53" s="69">
        <v>0</v>
      </c>
      <c r="M53" s="71">
        <f t="shared" si="2"/>
        <v>0</v>
      </c>
      <c r="N53" s="72"/>
      <c r="O53" s="72"/>
      <c r="P53" s="73"/>
      <c r="Q53" s="73"/>
      <c r="R53" s="73"/>
      <c r="S53" s="73"/>
      <c r="T53" s="73"/>
      <c r="U53" s="73"/>
      <c r="V53" s="73"/>
      <c r="W53" s="73"/>
      <c r="X53" s="73"/>
      <c r="Y53" s="73"/>
      <c r="Z53" s="73"/>
    </row>
    <row r="54" spans="1:26" ht="46">
      <c r="A54" s="64"/>
      <c r="B54" s="29"/>
      <c r="C54" s="30"/>
      <c r="D54" s="44"/>
      <c r="E54" s="45"/>
      <c r="F54" s="65"/>
      <c r="G54" s="66">
        <f t="shared" si="3"/>
        <v>41</v>
      </c>
      <c r="H54" s="67"/>
      <c r="I54" s="68" t="s">
        <v>60</v>
      </c>
      <c r="J54" s="69" t="s">
        <v>17</v>
      </c>
      <c r="K54" s="70">
        <v>38</v>
      </c>
      <c r="L54" s="69">
        <v>0</v>
      </c>
      <c r="M54" s="71">
        <f t="shared" si="2"/>
        <v>0</v>
      </c>
      <c r="N54" s="72"/>
      <c r="O54" s="72"/>
      <c r="P54" s="73"/>
      <c r="Q54" s="73"/>
      <c r="R54" s="73"/>
      <c r="S54" s="73"/>
      <c r="T54" s="73"/>
      <c r="U54" s="73"/>
      <c r="V54" s="73"/>
      <c r="W54" s="73"/>
      <c r="X54" s="73"/>
      <c r="Y54" s="73"/>
      <c r="Z54" s="73"/>
    </row>
    <row r="55" spans="1:26" ht="34.5">
      <c r="A55" s="64"/>
      <c r="B55" s="29"/>
      <c r="C55" s="30"/>
      <c r="D55" s="44"/>
      <c r="E55" s="45"/>
      <c r="F55" s="65"/>
      <c r="G55" s="66">
        <f t="shared" si="3"/>
        <v>42</v>
      </c>
      <c r="H55" s="67"/>
      <c r="I55" s="68" t="s">
        <v>61</v>
      </c>
      <c r="J55" s="69" t="s">
        <v>17</v>
      </c>
      <c r="K55" s="70">
        <v>76</v>
      </c>
      <c r="L55" s="69">
        <v>0</v>
      </c>
      <c r="M55" s="71">
        <f t="shared" si="2"/>
        <v>0</v>
      </c>
      <c r="N55" s="72"/>
      <c r="O55" s="72"/>
      <c r="P55" s="73"/>
      <c r="Q55" s="73"/>
      <c r="R55" s="73"/>
      <c r="S55" s="73"/>
      <c r="T55" s="73"/>
      <c r="U55" s="73"/>
      <c r="V55" s="73"/>
      <c r="W55" s="73"/>
      <c r="X55" s="73"/>
      <c r="Y55" s="73"/>
      <c r="Z55" s="73"/>
    </row>
    <row r="56" spans="1:26" ht="34.5">
      <c r="A56" s="64"/>
      <c r="B56" s="29"/>
      <c r="C56" s="30"/>
      <c r="D56" s="44"/>
      <c r="E56" s="45"/>
      <c r="F56" s="65"/>
      <c r="G56" s="66">
        <f t="shared" si="3"/>
        <v>43</v>
      </c>
      <c r="H56" s="67"/>
      <c r="I56" s="68" t="s">
        <v>62</v>
      </c>
      <c r="J56" s="69" t="s">
        <v>17</v>
      </c>
      <c r="K56" s="70">
        <v>76</v>
      </c>
      <c r="L56" s="69">
        <v>0</v>
      </c>
      <c r="M56" s="71">
        <f t="shared" si="2"/>
        <v>0</v>
      </c>
      <c r="N56" s="72"/>
      <c r="O56" s="72"/>
      <c r="P56" s="73"/>
      <c r="Q56" s="73"/>
      <c r="R56" s="73"/>
      <c r="S56" s="73"/>
      <c r="T56" s="73"/>
      <c r="U56" s="73"/>
      <c r="V56" s="73"/>
      <c r="W56" s="73"/>
      <c r="X56" s="73"/>
      <c r="Y56" s="73"/>
      <c r="Z56" s="73"/>
    </row>
    <row r="57" spans="1:26" ht="46">
      <c r="A57" s="64"/>
      <c r="B57" s="29"/>
      <c r="C57" s="30"/>
      <c r="D57" s="44"/>
      <c r="E57" s="45"/>
      <c r="F57" s="65"/>
      <c r="G57" s="66">
        <f t="shared" si="3"/>
        <v>44</v>
      </c>
      <c r="H57" s="67"/>
      <c r="I57" s="68" t="s">
        <v>63</v>
      </c>
      <c r="J57" s="69" t="s">
        <v>17</v>
      </c>
      <c r="K57" s="70">
        <v>1</v>
      </c>
      <c r="L57" s="69">
        <v>0</v>
      </c>
      <c r="M57" s="71">
        <f t="shared" si="2"/>
        <v>0</v>
      </c>
      <c r="N57" s="72"/>
      <c r="O57" s="72"/>
      <c r="P57" s="73"/>
      <c r="Q57" s="73"/>
      <c r="R57" s="73"/>
      <c r="S57" s="73"/>
      <c r="T57" s="73"/>
      <c r="U57" s="73"/>
      <c r="V57" s="73"/>
      <c r="W57" s="73"/>
      <c r="X57" s="73"/>
      <c r="Y57" s="73"/>
      <c r="Z57" s="73"/>
    </row>
    <row r="58" spans="1:26" ht="34.5">
      <c r="A58" s="64"/>
      <c r="B58" s="29"/>
      <c r="C58" s="30"/>
      <c r="D58" s="44"/>
      <c r="E58" s="45"/>
      <c r="F58" s="65"/>
      <c r="G58" s="66">
        <f t="shared" si="3"/>
        <v>45</v>
      </c>
      <c r="H58" s="67"/>
      <c r="I58" s="68" t="s">
        <v>64</v>
      </c>
      <c r="J58" s="69" t="s">
        <v>17</v>
      </c>
      <c r="K58" s="70">
        <v>1</v>
      </c>
      <c r="L58" s="69">
        <v>0</v>
      </c>
      <c r="M58" s="71">
        <f t="shared" si="2"/>
        <v>0</v>
      </c>
      <c r="N58" s="72"/>
      <c r="O58" s="72"/>
      <c r="P58" s="73"/>
      <c r="Q58" s="73"/>
      <c r="R58" s="73"/>
      <c r="S58" s="73"/>
      <c r="T58" s="73"/>
      <c r="U58" s="73"/>
      <c r="V58" s="73"/>
      <c r="W58" s="73"/>
      <c r="X58" s="73"/>
      <c r="Y58" s="73"/>
      <c r="Z58" s="73"/>
    </row>
    <row r="59" spans="1:26" ht="46">
      <c r="A59" s="64"/>
      <c r="B59" s="29"/>
      <c r="C59" s="30"/>
      <c r="D59" s="44"/>
      <c r="E59" s="45"/>
      <c r="F59" s="65"/>
      <c r="G59" s="66">
        <f t="shared" si="3"/>
        <v>46</v>
      </c>
      <c r="H59" s="67"/>
      <c r="I59" s="68" t="s">
        <v>65</v>
      </c>
      <c r="J59" s="69" t="s">
        <v>17</v>
      </c>
      <c r="K59" s="70">
        <v>1</v>
      </c>
      <c r="L59" s="69">
        <v>0</v>
      </c>
      <c r="M59" s="71">
        <f t="shared" si="2"/>
        <v>0</v>
      </c>
      <c r="N59" s="72"/>
      <c r="O59" s="72"/>
      <c r="P59" s="73"/>
      <c r="Q59" s="73"/>
      <c r="R59" s="73"/>
      <c r="S59" s="73"/>
      <c r="T59" s="73"/>
      <c r="U59" s="73"/>
      <c r="V59" s="73"/>
      <c r="W59" s="73"/>
      <c r="X59" s="73"/>
      <c r="Y59" s="73"/>
      <c r="Z59" s="73"/>
    </row>
    <row r="60" spans="1:26" ht="34.5">
      <c r="A60" s="64"/>
      <c r="B60" s="29"/>
      <c r="C60" s="30"/>
      <c r="D60" s="44"/>
      <c r="E60" s="45"/>
      <c r="F60" s="65"/>
      <c r="G60" s="66">
        <f t="shared" si="3"/>
        <v>47</v>
      </c>
      <c r="H60" s="67"/>
      <c r="I60" s="68" t="s">
        <v>66</v>
      </c>
      <c r="J60" s="69" t="s">
        <v>17</v>
      </c>
      <c r="K60" s="70">
        <v>2</v>
      </c>
      <c r="L60" s="69">
        <v>0</v>
      </c>
      <c r="M60" s="71">
        <f t="shared" si="2"/>
        <v>0</v>
      </c>
      <c r="N60" s="72"/>
      <c r="O60" s="72"/>
      <c r="P60" s="73"/>
      <c r="Q60" s="73"/>
      <c r="R60" s="73"/>
      <c r="S60" s="73"/>
      <c r="T60" s="73"/>
      <c r="U60" s="73"/>
      <c r="V60" s="73"/>
      <c r="W60" s="73"/>
      <c r="X60" s="73"/>
      <c r="Y60" s="73"/>
      <c r="Z60" s="73"/>
    </row>
    <row r="61" spans="1:26" ht="46">
      <c r="A61" s="64"/>
      <c r="B61" s="29"/>
      <c r="C61" s="30"/>
      <c r="D61" s="44"/>
      <c r="E61" s="45"/>
      <c r="F61" s="65"/>
      <c r="G61" s="66">
        <f t="shared" si="3"/>
        <v>48</v>
      </c>
      <c r="H61" s="67"/>
      <c r="I61" s="68" t="s">
        <v>67</v>
      </c>
      <c r="J61" s="69" t="s">
        <v>17</v>
      </c>
      <c r="K61" s="70">
        <v>19</v>
      </c>
      <c r="L61" s="69">
        <v>0</v>
      </c>
      <c r="M61" s="71">
        <f t="shared" si="2"/>
        <v>0</v>
      </c>
      <c r="N61" s="72"/>
      <c r="O61" s="72"/>
      <c r="P61" s="73"/>
      <c r="Q61" s="73"/>
      <c r="R61" s="73"/>
      <c r="S61" s="73"/>
      <c r="T61" s="73"/>
      <c r="U61" s="73"/>
      <c r="V61" s="73"/>
      <c r="W61" s="73"/>
      <c r="X61" s="73"/>
      <c r="Y61" s="73"/>
      <c r="Z61" s="73"/>
    </row>
    <row r="62" spans="1:26" ht="34.5">
      <c r="A62" s="64"/>
      <c r="B62" s="29"/>
      <c r="C62" s="30"/>
      <c r="D62" s="44"/>
      <c r="E62" s="45"/>
      <c r="F62" s="65"/>
      <c r="G62" s="66">
        <f t="shared" si="3"/>
        <v>49</v>
      </c>
      <c r="H62" s="67"/>
      <c r="I62" s="68" t="s">
        <v>68</v>
      </c>
      <c r="J62" s="69" t="s">
        <v>17</v>
      </c>
      <c r="K62" s="70">
        <v>19</v>
      </c>
      <c r="L62" s="69">
        <v>0</v>
      </c>
      <c r="M62" s="71">
        <f t="shared" si="2"/>
        <v>0</v>
      </c>
      <c r="N62" s="72"/>
      <c r="O62" s="72"/>
      <c r="P62" s="73"/>
      <c r="Q62" s="73"/>
      <c r="R62" s="73"/>
      <c r="S62" s="73"/>
      <c r="T62" s="73"/>
      <c r="U62" s="73"/>
      <c r="V62" s="73"/>
      <c r="W62" s="73"/>
      <c r="X62" s="73"/>
      <c r="Y62" s="73"/>
      <c r="Z62" s="73"/>
    </row>
    <row r="63" spans="1:26" ht="46">
      <c r="A63" s="64"/>
      <c r="B63" s="29"/>
      <c r="C63" s="30"/>
      <c r="D63" s="44"/>
      <c r="E63" s="45"/>
      <c r="F63" s="65"/>
      <c r="G63" s="66">
        <f t="shared" si="3"/>
        <v>50</v>
      </c>
      <c r="H63" s="67"/>
      <c r="I63" s="68" t="s">
        <v>69</v>
      </c>
      <c r="J63" s="69" t="s">
        <v>17</v>
      </c>
      <c r="K63" s="70">
        <v>11</v>
      </c>
      <c r="L63" s="69">
        <v>0</v>
      </c>
      <c r="M63" s="71">
        <f t="shared" si="2"/>
        <v>0</v>
      </c>
      <c r="N63" s="72"/>
      <c r="O63" s="72"/>
      <c r="P63" s="73"/>
      <c r="Q63" s="73"/>
      <c r="R63" s="73"/>
      <c r="S63" s="73"/>
      <c r="T63" s="73"/>
      <c r="U63" s="73"/>
      <c r="V63" s="73"/>
      <c r="W63" s="73"/>
      <c r="X63" s="73"/>
      <c r="Y63" s="73"/>
      <c r="Z63" s="73"/>
    </row>
    <row r="64" spans="1:26" ht="69">
      <c r="A64" s="64"/>
      <c r="B64" s="29"/>
      <c r="C64" s="30"/>
      <c r="D64" s="44"/>
      <c r="E64" s="45"/>
      <c r="F64" s="65"/>
      <c r="G64" s="66">
        <f t="shared" si="3"/>
        <v>51</v>
      </c>
      <c r="H64" s="67"/>
      <c r="I64" s="68" t="s">
        <v>70</v>
      </c>
      <c r="J64" s="69" t="s">
        <v>17</v>
      </c>
      <c r="K64" s="70">
        <v>11</v>
      </c>
      <c r="L64" s="69">
        <v>0</v>
      </c>
      <c r="M64" s="71">
        <f t="shared" si="2"/>
        <v>0</v>
      </c>
      <c r="N64" s="72"/>
      <c r="O64" s="72"/>
      <c r="P64" s="73"/>
      <c r="Q64" s="73"/>
      <c r="R64" s="73"/>
      <c r="S64" s="73"/>
      <c r="T64" s="73"/>
      <c r="U64" s="73"/>
      <c r="V64" s="73"/>
      <c r="W64" s="73"/>
      <c r="X64" s="73"/>
      <c r="Y64" s="73"/>
      <c r="Z64" s="73"/>
    </row>
    <row r="65" spans="1:26" ht="46">
      <c r="A65" s="64"/>
      <c r="B65" s="29"/>
      <c r="C65" s="30"/>
      <c r="D65" s="44"/>
      <c r="E65" s="45"/>
      <c r="F65" s="65"/>
      <c r="G65" s="66">
        <f t="shared" si="3"/>
        <v>52</v>
      </c>
      <c r="H65" s="67"/>
      <c r="I65" s="68" t="s">
        <v>71</v>
      </c>
      <c r="J65" s="69" t="s">
        <v>17</v>
      </c>
      <c r="K65" s="70">
        <v>10</v>
      </c>
      <c r="L65" s="69">
        <v>0</v>
      </c>
      <c r="M65" s="71">
        <f t="shared" si="2"/>
        <v>0</v>
      </c>
      <c r="N65" s="72"/>
      <c r="O65" s="72"/>
      <c r="P65" s="73"/>
      <c r="Q65" s="73"/>
      <c r="R65" s="73"/>
      <c r="S65" s="73"/>
      <c r="T65" s="73"/>
      <c r="U65" s="73"/>
      <c r="V65" s="73"/>
      <c r="W65" s="73"/>
      <c r="X65" s="73"/>
      <c r="Y65" s="73"/>
      <c r="Z65" s="73"/>
    </row>
    <row r="66" spans="1:26" ht="46">
      <c r="A66" s="64"/>
      <c r="B66" s="29"/>
      <c r="C66" s="30"/>
      <c r="D66" s="44"/>
      <c r="E66" s="45"/>
      <c r="F66" s="65"/>
      <c r="G66" s="66">
        <f t="shared" si="3"/>
        <v>53</v>
      </c>
      <c r="H66" s="67"/>
      <c r="I66" s="68" t="s">
        <v>72</v>
      </c>
      <c r="J66" s="69" t="s">
        <v>17</v>
      </c>
      <c r="K66" s="70">
        <v>2</v>
      </c>
      <c r="L66" s="69">
        <v>0</v>
      </c>
      <c r="M66" s="71">
        <f t="shared" si="2"/>
        <v>0</v>
      </c>
      <c r="N66" s="72"/>
      <c r="O66" s="72"/>
      <c r="P66" s="73"/>
      <c r="Q66" s="73"/>
      <c r="R66" s="73"/>
      <c r="S66" s="73"/>
      <c r="T66" s="73"/>
      <c r="U66" s="73"/>
      <c r="V66" s="73"/>
      <c r="W66" s="73"/>
      <c r="X66" s="73"/>
      <c r="Y66" s="73"/>
      <c r="Z66" s="73"/>
    </row>
    <row r="67" spans="1:26" ht="46">
      <c r="A67" s="64"/>
      <c r="B67" s="29"/>
      <c r="C67" s="30"/>
      <c r="D67" s="44"/>
      <c r="E67" s="45"/>
      <c r="F67" s="65"/>
      <c r="G67" s="66">
        <f t="shared" si="3"/>
        <v>54</v>
      </c>
      <c r="H67" s="67"/>
      <c r="I67" s="68" t="s">
        <v>73</v>
      </c>
      <c r="J67" s="69" t="s">
        <v>17</v>
      </c>
      <c r="K67" s="70">
        <v>3</v>
      </c>
      <c r="L67" s="69">
        <v>0</v>
      </c>
      <c r="M67" s="71">
        <f t="shared" si="2"/>
        <v>0</v>
      </c>
      <c r="N67" s="72"/>
      <c r="O67" s="72"/>
      <c r="P67" s="73"/>
      <c r="Q67" s="73"/>
      <c r="R67" s="73"/>
      <c r="S67" s="73"/>
      <c r="T67" s="73"/>
      <c r="U67" s="73"/>
      <c r="V67" s="73"/>
      <c r="W67" s="73"/>
      <c r="X67" s="73"/>
      <c r="Y67" s="73"/>
      <c r="Z67" s="73"/>
    </row>
    <row r="68" spans="1:26" ht="46">
      <c r="A68" s="64"/>
      <c r="B68" s="29"/>
      <c r="C68" s="30"/>
      <c r="D68" s="44"/>
      <c r="E68" s="45"/>
      <c r="F68" s="65"/>
      <c r="G68" s="66">
        <f t="shared" si="3"/>
        <v>55</v>
      </c>
      <c r="H68" s="67"/>
      <c r="I68" s="68" t="s">
        <v>74</v>
      </c>
      <c r="J68" s="69" t="s">
        <v>17</v>
      </c>
      <c r="K68" s="70">
        <v>4</v>
      </c>
      <c r="L68" s="69">
        <v>0</v>
      </c>
      <c r="M68" s="71">
        <f t="shared" si="2"/>
        <v>0</v>
      </c>
      <c r="N68" s="72"/>
      <c r="O68" s="72"/>
      <c r="P68" s="73"/>
      <c r="Q68" s="73"/>
      <c r="R68" s="73"/>
      <c r="S68" s="73"/>
      <c r="T68" s="73"/>
      <c r="U68" s="73"/>
      <c r="V68" s="73"/>
      <c r="W68" s="73"/>
      <c r="X68" s="73"/>
      <c r="Y68" s="73"/>
      <c r="Z68" s="73"/>
    </row>
    <row r="69" spans="1:26" ht="34.5">
      <c r="A69" s="64"/>
      <c r="B69" s="29"/>
      <c r="C69" s="30"/>
      <c r="D69" s="44"/>
      <c r="E69" s="45"/>
      <c r="F69" s="65"/>
      <c r="G69" s="66">
        <f t="shared" si="3"/>
        <v>56</v>
      </c>
      <c r="H69" s="67"/>
      <c r="I69" s="68" t="s">
        <v>75</v>
      </c>
      <c r="J69" s="69" t="s">
        <v>17</v>
      </c>
      <c r="K69" s="70">
        <v>3</v>
      </c>
      <c r="L69" s="69">
        <v>0</v>
      </c>
      <c r="M69" s="71">
        <f t="shared" si="2"/>
        <v>0</v>
      </c>
      <c r="N69" s="72"/>
      <c r="O69" s="72"/>
      <c r="P69" s="73"/>
      <c r="Q69" s="73"/>
      <c r="R69" s="73"/>
      <c r="S69" s="73"/>
      <c r="T69" s="73"/>
      <c r="U69" s="73"/>
      <c r="V69" s="73"/>
      <c r="W69" s="73"/>
      <c r="X69" s="73"/>
      <c r="Y69" s="73"/>
      <c r="Z69" s="73"/>
    </row>
    <row r="70" spans="1:26" ht="34.5">
      <c r="A70" s="64"/>
      <c r="B70" s="29"/>
      <c r="C70" s="30"/>
      <c r="D70" s="44"/>
      <c r="E70" s="45"/>
      <c r="F70" s="65"/>
      <c r="G70" s="66">
        <f t="shared" si="3"/>
        <v>57</v>
      </c>
      <c r="H70" s="67"/>
      <c r="I70" s="68" t="s">
        <v>76</v>
      </c>
      <c r="J70" s="69" t="s">
        <v>17</v>
      </c>
      <c r="K70" s="70">
        <v>22</v>
      </c>
      <c r="L70" s="69">
        <v>0</v>
      </c>
      <c r="M70" s="71">
        <f t="shared" si="2"/>
        <v>0</v>
      </c>
      <c r="N70" s="72"/>
      <c r="O70" s="72"/>
      <c r="P70" s="73"/>
      <c r="Q70" s="73"/>
      <c r="R70" s="73"/>
      <c r="S70" s="73"/>
      <c r="T70" s="73"/>
      <c r="U70" s="73"/>
      <c r="V70" s="73"/>
      <c r="W70" s="73"/>
      <c r="X70" s="73"/>
      <c r="Y70" s="73"/>
      <c r="Z70" s="73"/>
    </row>
    <row r="71" spans="1:26" ht="14.5">
      <c r="A71" s="64"/>
      <c r="B71" s="29"/>
      <c r="C71" s="30"/>
      <c r="D71" s="44"/>
      <c r="E71" s="45"/>
      <c r="F71" s="74"/>
      <c r="G71" s="75"/>
      <c r="H71" s="76"/>
      <c r="I71" s="77" t="s">
        <v>77</v>
      </c>
      <c r="J71" s="78"/>
      <c r="K71" s="79"/>
      <c r="L71" s="80"/>
      <c r="M71" s="83">
        <f>SUM(M72:M80)</f>
        <v>0</v>
      </c>
      <c r="N71" s="72"/>
      <c r="O71" s="72"/>
      <c r="P71" s="73"/>
      <c r="Q71" s="73"/>
      <c r="R71" s="73"/>
      <c r="S71" s="73"/>
      <c r="T71" s="73"/>
      <c r="U71" s="73"/>
      <c r="V71" s="73"/>
      <c r="W71" s="73"/>
      <c r="X71" s="73"/>
      <c r="Y71" s="73"/>
      <c r="Z71" s="73"/>
    </row>
    <row r="72" spans="1:26" ht="69">
      <c r="A72" s="64"/>
      <c r="B72" s="29"/>
      <c r="C72" s="30"/>
      <c r="D72" s="44"/>
      <c r="E72" s="45"/>
      <c r="F72" s="65"/>
      <c r="G72" s="66">
        <v>58</v>
      </c>
      <c r="H72" s="84"/>
      <c r="I72" s="85" t="s">
        <v>78</v>
      </c>
      <c r="J72" s="86" t="s">
        <v>17</v>
      </c>
      <c r="K72" s="66">
        <v>2</v>
      </c>
      <c r="L72" s="69">
        <v>0</v>
      </c>
      <c r="M72" s="71">
        <f t="shared" ref="M72:M80" si="4">L72*K72</f>
        <v>0</v>
      </c>
      <c r="N72" s="72"/>
      <c r="O72" s="72"/>
      <c r="P72" s="73"/>
      <c r="Q72" s="73"/>
      <c r="R72" s="73"/>
      <c r="S72" s="73"/>
      <c r="T72" s="73"/>
      <c r="U72" s="73"/>
      <c r="V72" s="73"/>
      <c r="W72" s="73"/>
      <c r="X72" s="73"/>
      <c r="Y72" s="73"/>
      <c r="Z72" s="73"/>
    </row>
    <row r="73" spans="1:26" ht="46">
      <c r="A73" s="64"/>
      <c r="B73" s="29"/>
      <c r="C73" s="30"/>
      <c r="D73" s="44"/>
      <c r="E73" s="45"/>
      <c r="F73" s="65"/>
      <c r="G73" s="66">
        <v>59</v>
      </c>
      <c r="H73" s="84"/>
      <c r="I73" s="85" t="s">
        <v>69</v>
      </c>
      <c r="J73" s="86" t="s">
        <v>17</v>
      </c>
      <c r="K73" s="66">
        <v>2</v>
      </c>
      <c r="L73" s="69">
        <v>0</v>
      </c>
      <c r="M73" s="71">
        <f t="shared" si="4"/>
        <v>0</v>
      </c>
      <c r="N73" s="72"/>
      <c r="O73" s="72"/>
      <c r="P73" s="73"/>
      <c r="Q73" s="73"/>
      <c r="R73" s="73"/>
      <c r="S73" s="73"/>
      <c r="T73" s="73"/>
      <c r="U73" s="73"/>
      <c r="V73" s="73"/>
      <c r="W73" s="73"/>
      <c r="X73" s="73"/>
      <c r="Y73" s="73"/>
      <c r="Z73" s="73"/>
    </row>
    <row r="74" spans="1:26" ht="46">
      <c r="A74" s="64"/>
      <c r="B74" s="29"/>
      <c r="C74" s="30"/>
      <c r="D74" s="44"/>
      <c r="E74" s="45"/>
      <c r="F74" s="65"/>
      <c r="G74" s="66">
        <v>60</v>
      </c>
      <c r="H74" s="84"/>
      <c r="I74" s="85" t="s">
        <v>67</v>
      </c>
      <c r="J74" s="86" t="s">
        <v>17</v>
      </c>
      <c r="K74" s="66">
        <v>3</v>
      </c>
      <c r="L74" s="69">
        <v>0</v>
      </c>
      <c r="M74" s="71">
        <f t="shared" si="4"/>
        <v>0</v>
      </c>
      <c r="N74" s="72"/>
      <c r="O74" s="72"/>
      <c r="P74" s="73"/>
      <c r="Q74" s="73"/>
      <c r="R74" s="73"/>
      <c r="S74" s="73"/>
      <c r="T74" s="73"/>
      <c r="U74" s="73"/>
      <c r="V74" s="73"/>
      <c r="W74" s="73"/>
      <c r="X74" s="73"/>
      <c r="Y74" s="73"/>
      <c r="Z74" s="73"/>
    </row>
    <row r="75" spans="1:26" ht="46">
      <c r="A75" s="64"/>
      <c r="B75" s="29"/>
      <c r="C75" s="30"/>
      <c r="D75" s="44"/>
      <c r="E75" s="45"/>
      <c r="F75" s="65"/>
      <c r="G75" s="66">
        <v>61</v>
      </c>
      <c r="H75" s="84"/>
      <c r="I75" s="85" t="s">
        <v>52</v>
      </c>
      <c r="J75" s="86" t="s">
        <v>17</v>
      </c>
      <c r="K75" s="66">
        <v>1</v>
      </c>
      <c r="L75" s="69">
        <v>0</v>
      </c>
      <c r="M75" s="71">
        <f t="shared" si="4"/>
        <v>0</v>
      </c>
      <c r="N75" s="72"/>
      <c r="O75" s="72"/>
      <c r="P75" s="73"/>
      <c r="Q75" s="73"/>
      <c r="R75" s="73"/>
      <c r="S75" s="73"/>
      <c r="T75" s="73"/>
      <c r="U75" s="73"/>
      <c r="V75" s="73"/>
      <c r="W75" s="73"/>
      <c r="X75" s="73"/>
      <c r="Y75" s="73"/>
      <c r="Z75" s="73"/>
    </row>
    <row r="76" spans="1:26" ht="46">
      <c r="A76" s="64"/>
      <c r="B76" s="29"/>
      <c r="C76" s="30"/>
      <c r="D76" s="44"/>
      <c r="E76" s="45"/>
      <c r="F76" s="65"/>
      <c r="G76" s="66">
        <v>62</v>
      </c>
      <c r="H76" s="84"/>
      <c r="I76" s="85" t="s">
        <v>52</v>
      </c>
      <c r="J76" s="86" t="s">
        <v>17</v>
      </c>
      <c r="K76" s="66">
        <v>1</v>
      </c>
      <c r="L76" s="69">
        <v>0</v>
      </c>
      <c r="M76" s="71">
        <f t="shared" si="4"/>
        <v>0</v>
      </c>
      <c r="N76" s="72"/>
      <c r="O76" s="72"/>
      <c r="P76" s="73"/>
      <c r="Q76" s="73"/>
      <c r="R76" s="73"/>
      <c r="S76" s="73"/>
      <c r="T76" s="73"/>
      <c r="U76" s="73"/>
      <c r="V76" s="73"/>
      <c r="W76" s="73"/>
      <c r="X76" s="73"/>
      <c r="Y76" s="73"/>
      <c r="Z76" s="73"/>
    </row>
    <row r="77" spans="1:26" ht="34.5">
      <c r="A77" s="64"/>
      <c r="B77" s="29"/>
      <c r="C77" s="30"/>
      <c r="D77" s="44"/>
      <c r="E77" s="45"/>
      <c r="F77" s="65"/>
      <c r="G77" s="66">
        <v>63</v>
      </c>
      <c r="H77" s="84"/>
      <c r="I77" s="85" t="s">
        <v>54</v>
      </c>
      <c r="J77" s="86" t="s">
        <v>17</v>
      </c>
      <c r="K77" s="66">
        <v>1</v>
      </c>
      <c r="L77" s="69">
        <v>0</v>
      </c>
      <c r="M77" s="71">
        <f t="shared" si="4"/>
        <v>0</v>
      </c>
      <c r="N77" s="72"/>
      <c r="O77" s="72"/>
      <c r="P77" s="73"/>
      <c r="Q77" s="73"/>
      <c r="R77" s="73"/>
      <c r="S77" s="73"/>
      <c r="T77" s="73"/>
      <c r="U77" s="73"/>
      <c r="V77" s="73"/>
      <c r="W77" s="73"/>
      <c r="X77" s="73"/>
      <c r="Y77" s="73"/>
      <c r="Z77" s="73"/>
    </row>
    <row r="78" spans="1:26" ht="34.5">
      <c r="A78" s="64"/>
      <c r="B78" s="29"/>
      <c r="C78" s="30"/>
      <c r="D78" s="44"/>
      <c r="E78" s="45"/>
      <c r="F78" s="65"/>
      <c r="G78" s="66">
        <v>64</v>
      </c>
      <c r="H78" s="84"/>
      <c r="I78" s="85" t="s">
        <v>55</v>
      </c>
      <c r="J78" s="86" t="s">
        <v>17</v>
      </c>
      <c r="K78" s="66">
        <v>1</v>
      </c>
      <c r="L78" s="69">
        <v>0</v>
      </c>
      <c r="M78" s="71">
        <f t="shared" si="4"/>
        <v>0</v>
      </c>
      <c r="N78" s="72"/>
      <c r="O78" s="72"/>
      <c r="P78" s="73"/>
      <c r="Q78" s="73"/>
      <c r="R78" s="73"/>
      <c r="S78" s="73"/>
      <c r="T78" s="73"/>
      <c r="U78" s="73"/>
      <c r="V78" s="73"/>
      <c r="W78" s="73"/>
      <c r="X78" s="73"/>
      <c r="Y78" s="73"/>
      <c r="Z78" s="73"/>
    </row>
    <row r="79" spans="1:26" ht="34.5">
      <c r="A79" s="64"/>
      <c r="B79" s="29"/>
      <c r="C79" s="30"/>
      <c r="D79" s="44"/>
      <c r="E79" s="45"/>
      <c r="F79" s="65"/>
      <c r="G79" s="66">
        <v>65</v>
      </c>
      <c r="H79" s="84"/>
      <c r="I79" s="85" t="s">
        <v>56</v>
      </c>
      <c r="J79" s="86" t="s">
        <v>17</v>
      </c>
      <c r="K79" s="66">
        <v>1</v>
      </c>
      <c r="L79" s="69">
        <v>0</v>
      </c>
      <c r="M79" s="71">
        <f t="shared" si="4"/>
        <v>0</v>
      </c>
      <c r="N79" s="72"/>
      <c r="O79" s="72"/>
      <c r="P79" s="73"/>
      <c r="Q79" s="73"/>
      <c r="R79" s="73"/>
      <c r="S79" s="73"/>
      <c r="T79" s="73"/>
      <c r="U79" s="73"/>
      <c r="V79" s="73"/>
      <c r="W79" s="73"/>
      <c r="X79" s="73"/>
      <c r="Y79" s="73"/>
      <c r="Z79" s="73"/>
    </row>
    <row r="80" spans="1:26" ht="34.5">
      <c r="A80" s="64"/>
      <c r="B80" s="29"/>
      <c r="C80" s="30"/>
      <c r="D80" s="44"/>
      <c r="E80" s="45"/>
      <c r="F80" s="65"/>
      <c r="G80" s="66">
        <v>66</v>
      </c>
      <c r="H80" s="84"/>
      <c r="I80" s="85" t="s">
        <v>57</v>
      </c>
      <c r="J80" s="86" t="s">
        <v>17</v>
      </c>
      <c r="K80" s="66">
        <v>1</v>
      </c>
      <c r="L80" s="69">
        <v>0</v>
      </c>
      <c r="M80" s="71">
        <f t="shared" si="4"/>
        <v>0</v>
      </c>
      <c r="N80" s="72"/>
      <c r="O80" s="72"/>
      <c r="P80" s="73"/>
      <c r="Q80" s="73"/>
      <c r="R80" s="73"/>
      <c r="S80" s="73"/>
      <c r="T80" s="73"/>
      <c r="U80" s="73"/>
      <c r="V80" s="73"/>
      <c r="W80" s="73"/>
      <c r="X80" s="73"/>
      <c r="Y80" s="73"/>
      <c r="Z80" s="73"/>
    </row>
    <row r="81" spans="1:26" ht="14.25" customHeight="1">
      <c r="A81" s="1"/>
      <c r="B81" s="120"/>
      <c r="C81" s="121"/>
      <c r="D81" s="121"/>
      <c r="E81" s="121"/>
      <c r="F81" s="121"/>
      <c r="G81" s="121"/>
      <c r="H81" s="121"/>
      <c r="I81" s="121"/>
      <c r="J81" s="121"/>
      <c r="K81" s="121"/>
      <c r="L81" s="121"/>
      <c r="M81" s="122"/>
      <c r="N81" s="1"/>
      <c r="O81" s="1"/>
      <c r="P81" s="1"/>
      <c r="Q81" s="1"/>
      <c r="R81" s="1"/>
      <c r="S81" s="1"/>
      <c r="T81" s="1"/>
      <c r="U81" s="1"/>
      <c r="V81" s="1"/>
      <c r="W81" s="1"/>
      <c r="X81" s="1"/>
      <c r="Y81" s="1"/>
      <c r="Z81" s="1"/>
    </row>
    <row r="82" spans="1:26" ht="14.25" customHeight="1">
      <c r="A82" s="87"/>
      <c r="B82" s="88"/>
      <c r="C82" s="88"/>
      <c r="D82" s="88"/>
      <c r="E82" s="88"/>
      <c r="F82" s="88"/>
      <c r="G82" s="88"/>
      <c r="H82" s="89"/>
      <c r="I82" s="90"/>
      <c r="J82" s="90"/>
      <c r="K82" s="90"/>
      <c r="L82" s="91" t="s">
        <v>79</v>
      </c>
      <c r="M82" s="89"/>
      <c r="N82" s="87"/>
      <c r="O82" s="87"/>
      <c r="P82" s="87"/>
      <c r="Q82" s="87"/>
      <c r="R82" s="87"/>
      <c r="S82" s="87"/>
      <c r="T82" s="87"/>
      <c r="U82" s="87"/>
      <c r="V82" s="87"/>
      <c r="W82" s="87"/>
      <c r="X82" s="87"/>
      <c r="Y82" s="87"/>
      <c r="Z82" s="87"/>
    </row>
    <row r="83" spans="1:26" ht="14.25" customHeight="1">
      <c r="A83" s="87"/>
      <c r="B83" s="88"/>
      <c r="C83" s="88"/>
      <c r="D83" s="88"/>
      <c r="E83" s="88"/>
      <c r="F83" s="88"/>
      <c r="G83" s="88"/>
      <c r="H83" s="92"/>
      <c r="I83" s="90"/>
      <c r="J83" s="90"/>
      <c r="K83" s="90"/>
      <c r="L83" s="91" t="s">
        <v>80</v>
      </c>
      <c r="M83" s="89"/>
      <c r="N83" s="87"/>
      <c r="O83" s="87"/>
      <c r="P83" s="87"/>
      <c r="Q83" s="87"/>
      <c r="R83" s="87"/>
      <c r="S83" s="87"/>
      <c r="T83" s="87"/>
      <c r="U83" s="87"/>
      <c r="V83" s="87"/>
      <c r="W83" s="87"/>
      <c r="X83" s="87"/>
      <c r="Y83" s="87"/>
      <c r="Z83" s="87"/>
    </row>
    <row r="84" spans="1:26" ht="14.25" customHeight="1">
      <c r="A84" s="87"/>
      <c r="B84" s="88"/>
      <c r="C84" s="88"/>
      <c r="D84" s="88"/>
      <c r="E84" s="88"/>
      <c r="F84" s="88"/>
      <c r="G84" s="88"/>
      <c r="H84" s="92"/>
      <c r="I84" s="90"/>
      <c r="J84" s="90"/>
      <c r="K84" s="90"/>
      <c r="L84" s="91" t="s">
        <v>81</v>
      </c>
      <c r="M84" s="89"/>
      <c r="N84" s="87"/>
      <c r="O84" s="87"/>
      <c r="P84" s="87"/>
      <c r="Q84" s="87"/>
      <c r="R84" s="87"/>
      <c r="S84" s="87"/>
      <c r="T84" s="87"/>
      <c r="U84" s="87"/>
      <c r="V84" s="87"/>
      <c r="W84" s="87"/>
      <c r="X84" s="87"/>
      <c r="Y84" s="87"/>
      <c r="Z84" s="87"/>
    </row>
    <row r="85" spans="1:26" ht="14.25" customHeight="1">
      <c r="A85" s="87"/>
      <c r="B85" s="107" t="s">
        <v>82</v>
      </c>
      <c r="C85" s="108"/>
      <c r="D85" s="108"/>
      <c r="E85" s="108"/>
      <c r="F85" s="107" t="s">
        <v>83</v>
      </c>
      <c r="G85" s="108"/>
      <c r="H85" s="108"/>
      <c r="I85" s="108"/>
      <c r="J85" s="108"/>
      <c r="K85" s="108"/>
      <c r="L85" s="108"/>
      <c r="M85" s="108"/>
      <c r="N85" s="87"/>
      <c r="O85" s="87"/>
      <c r="P85" s="87"/>
      <c r="Q85" s="87"/>
      <c r="R85" s="87"/>
      <c r="S85" s="87"/>
      <c r="T85" s="87"/>
      <c r="U85" s="87"/>
      <c r="V85" s="87"/>
      <c r="W85" s="87"/>
      <c r="X85" s="87"/>
      <c r="Y85" s="87"/>
      <c r="Z85" s="87"/>
    </row>
    <row r="86" spans="1:26" ht="14.25" customHeight="1">
      <c r="A86" s="87"/>
      <c r="B86" s="89"/>
      <c r="C86" s="89"/>
      <c r="D86" s="89"/>
      <c r="E86" s="89"/>
      <c r="F86" s="89"/>
      <c r="G86" s="89"/>
      <c r="H86" s="93"/>
      <c r="I86" s="94"/>
      <c r="J86" s="94"/>
      <c r="K86" s="94"/>
      <c r="L86" s="95"/>
      <c r="M86" s="89"/>
      <c r="N86" s="87"/>
      <c r="O86" s="87"/>
      <c r="P86" s="87"/>
      <c r="Q86" s="87"/>
      <c r="R86" s="87"/>
      <c r="S86" s="87"/>
      <c r="T86" s="87"/>
      <c r="U86" s="87"/>
      <c r="V86" s="87"/>
      <c r="W86" s="87"/>
      <c r="X86" s="87"/>
      <c r="Y86" s="87"/>
      <c r="Z86" s="87"/>
    </row>
    <row r="87" spans="1:26" ht="14.25" customHeight="1">
      <c r="A87" s="87"/>
      <c r="B87" s="89"/>
      <c r="C87" s="89"/>
      <c r="D87" s="89"/>
      <c r="E87" s="89"/>
      <c r="F87" s="89"/>
      <c r="G87" s="89"/>
      <c r="H87" s="109" t="s">
        <v>84</v>
      </c>
      <c r="I87" s="108"/>
      <c r="J87" s="94"/>
      <c r="K87" s="94"/>
      <c r="L87" s="95"/>
      <c r="M87" s="89"/>
      <c r="N87" s="87"/>
      <c r="O87" s="87"/>
      <c r="P87" s="87"/>
      <c r="Q87" s="87"/>
      <c r="R87" s="87"/>
      <c r="S87" s="87"/>
      <c r="T87" s="87"/>
      <c r="U87" s="87"/>
      <c r="V87" s="87"/>
      <c r="W87" s="87"/>
      <c r="X87" s="87"/>
      <c r="Y87" s="87"/>
      <c r="Z87" s="87"/>
    </row>
    <row r="88" spans="1:26" ht="14.25" customHeight="1">
      <c r="A88" s="87"/>
      <c r="B88" s="89"/>
      <c r="C88" s="89"/>
      <c r="D88" s="89"/>
      <c r="E88" s="89"/>
      <c r="F88" s="89"/>
      <c r="G88" s="89"/>
      <c r="H88" s="109" t="s">
        <v>85</v>
      </c>
      <c r="I88" s="108"/>
      <c r="J88" s="94"/>
      <c r="K88" s="94"/>
      <c r="L88" s="95"/>
      <c r="M88" s="89"/>
      <c r="N88" s="87"/>
      <c r="O88" s="87"/>
      <c r="P88" s="87"/>
      <c r="Q88" s="87"/>
      <c r="R88" s="87"/>
      <c r="S88" s="87"/>
      <c r="T88" s="87"/>
      <c r="U88" s="87"/>
      <c r="V88" s="87"/>
      <c r="W88" s="87"/>
      <c r="X88" s="87"/>
      <c r="Y88" s="87"/>
      <c r="Z88" s="87"/>
    </row>
    <row r="89" spans="1:26" ht="14.25" customHeight="1">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spans="1:26" ht="14.25" customHeight="1">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spans="1:26" ht="14.25" customHeight="1">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spans="1:26" ht="14.25" customHeight="1">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spans="1:26" ht="14.2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spans="1:26" ht="14.25"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spans="1:26" ht="14.25" customHeight="1">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spans="1:26" ht="14.25" customHeight="1">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spans="1:26" ht="14.25" customHeight="1">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spans="1:26" ht="14.25" customHeight="1">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spans="1:26" ht="14.25" customHeight="1">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spans="1:26" ht="14.25" customHeight="1">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spans="1:26" ht="14.25" customHeight="1">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row r="102" spans="1:26" ht="14.25" customHeight="1">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row>
    <row r="103" spans="1:26" ht="14.25" customHeight="1">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row>
    <row r="104" spans="1:26" ht="14.25" customHeight="1">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row>
    <row r="105" spans="1:26" ht="14.25" customHeight="1">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row>
    <row r="106" spans="1:26" ht="14.2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row>
    <row r="107" spans="1:26" ht="14.2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row>
    <row r="108" spans="1:26" ht="14.25" customHeight="1">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row>
    <row r="109" spans="1:26" ht="14.25" customHeight="1">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row>
    <row r="110" spans="1:26" ht="14.25" customHeight="1">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row>
    <row r="111" spans="1:26" ht="14.25" customHeight="1">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row>
    <row r="112" spans="1:26" ht="14.25" customHeight="1">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row>
    <row r="113" spans="1:26" ht="14.25" customHeight="1">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spans="1:26" ht="14.25" customHeight="1">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row>
    <row r="115" spans="1:26" ht="14.25" customHeight="1">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row>
    <row r="116" spans="1:26" ht="14.25" customHeight="1">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row>
    <row r="117" spans="1:26" ht="14.25" customHeight="1">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row>
    <row r="118" spans="1:26" ht="14.25" customHeight="1">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row>
    <row r="119" spans="1:26" ht="14.25" customHeight="1">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row>
    <row r="120" spans="1:26" ht="14.25" customHeight="1">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row>
    <row r="121" spans="1:26" ht="14.25" customHeight="1">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row>
    <row r="122" spans="1:26" ht="14.25" customHeight="1">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row>
    <row r="123" spans="1:26" ht="14.25" customHeight="1">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row>
    <row r="124" spans="1:26" ht="14.25" customHeight="1">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row>
    <row r="125" spans="1:26" ht="14.25" customHeight="1">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row>
    <row r="126" spans="1:26" ht="14.25" customHeight="1">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row>
    <row r="127" spans="1:26" ht="14.25" customHeight="1">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row>
    <row r="128" spans="1:26" ht="14.25" customHeight="1">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row>
    <row r="129" spans="1:26" ht="14.25" customHeight="1">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row>
    <row r="130" spans="1:26" ht="14.25" customHeight="1">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row>
    <row r="131" spans="1:26" ht="14.25" customHeight="1">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row>
    <row r="132" spans="1:26" ht="14.25" customHeight="1">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row>
    <row r="133" spans="1:26" ht="14.25" customHeight="1">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row>
    <row r="134" spans="1:26" ht="14.25" customHeight="1">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row>
    <row r="135" spans="1:26" ht="14.25" customHeight="1">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row>
    <row r="136" spans="1:26" ht="14.25" customHeight="1">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row>
    <row r="137" spans="1:26" ht="14.25" customHeight="1">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row>
    <row r="138" spans="1:26" ht="14.25" customHeight="1">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row>
    <row r="139" spans="1:26" ht="14.25" customHeight="1">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row>
    <row r="140" spans="1:26" ht="14.25" customHeight="1">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row>
    <row r="141" spans="1:26" ht="14.25" customHeight="1">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row>
    <row r="142" spans="1:26" ht="14.25" customHeight="1">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row>
    <row r="143" spans="1:26" ht="14.25" customHeight="1">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row>
    <row r="144" spans="1:26" ht="14.25" customHeight="1">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row>
    <row r="145" spans="1:26" ht="14.25" customHeight="1">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row>
    <row r="146" spans="1:26" ht="14.25" customHeight="1">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row>
    <row r="147" spans="1:26" ht="14.25" customHeight="1">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row>
    <row r="148" spans="1:26" ht="14.25" customHeight="1">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row>
    <row r="149" spans="1:26" ht="14.25" customHeight="1">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row>
    <row r="150" spans="1:26" ht="14.25" customHeight="1">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row>
    <row r="151" spans="1:26" ht="14.25" customHeight="1">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row>
    <row r="152" spans="1:26" ht="14.25" customHeight="1">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row>
    <row r="153" spans="1:26" ht="14.25" customHeight="1">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row>
    <row r="154" spans="1:26" ht="14.25" customHeight="1">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row>
    <row r="155" spans="1:26" ht="14.25" customHeight="1">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row>
    <row r="156" spans="1:26" ht="14.25" customHeight="1">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row>
    <row r="157" spans="1:26" ht="14.25" customHeight="1">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row>
    <row r="158" spans="1:26" ht="14.25" customHeight="1">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row>
    <row r="159" spans="1:26" ht="14.25" customHeight="1">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row>
    <row r="160" spans="1:26" ht="14.25" customHeight="1">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row>
    <row r="161" spans="1:26" ht="14.25" customHeight="1">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row>
    <row r="162" spans="1:26" ht="14.25" customHeight="1">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row>
    <row r="163" spans="1:26" ht="14.25" customHeight="1">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row>
    <row r="164" spans="1:26" ht="14.25" customHeight="1">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row>
    <row r="165" spans="1:26" ht="14.25" customHeight="1">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row>
    <row r="166" spans="1:26" ht="14.25" customHeight="1">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row>
    <row r="167" spans="1:26" ht="14.25" customHeight="1">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row>
    <row r="168" spans="1:26" ht="14.25" customHeight="1">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row>
    <row r="169" spans="1:26" ht="14.25" customHeight="1">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row>
    <row r="170" spans="1:26" ht="14.25" customHeight="1">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row>
    <row r="171" spans="1:26" ht="14.25" customHeight="1">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row>
    <row r="172" spans="1:26" ht="14.25" customHeight="1">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row>
    <row r="173" spans="1:26" ht="14.25" customHeight="1">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row>
    <row r="174" spans="1:26" ht="14.25" customHeight="1">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row>
    <row r="175" spans="1:26" ht="14.25" customHeight="1">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row>
    <row r="176" spans="1:26" ht="14.25" customHeight="1">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row>
    <row r="177" spans="1:26" ht="14.25" customHeight="1">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row>
    <row r="178" spans="1:26" ht="14.2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row>
    <row r="179" spans="1:26" ht="14.2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row>
    <row r="180" spans="1:26" ht="14.2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row>
    <row r="181" spans="1:26" ht="14.2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row>
    <row r="182" spans="1:26" ht="14.2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row>
    <row r="183" spans="1:26" ht="14.2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row>
    <row r="184" spans="1:26" ht="14.25" customHeight="1">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row>
    <row r="185" spans="1:26" ht="14.25" customHeight="1">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row>
    <row r="186" spans="1:26" ht="14.25" customHeight="1">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row>
    <row r="187" spans="1:26" ht="14.25" customHeight="1">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row>
    <row r="188" spans="1:26" ht="14.25" customHeight="1">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row>
    <row r="189" spans="1:26" ht="14.25" customHeight="1">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row>
    <row r="190" spans="1:26" ht="14.2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row>
    <row r="191" spans="1:26" ht="14.2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row>
    <row r="192" spans="1:26" ht="14.2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row>
    <row r="193" spans="1:26" ht="14.2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row>
    <row r="194" spans="1:26" ht="14.2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row>
    <row r="195" spans="1:26" ht="14.25" customHeight="1">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row>
    <row r="196" spans="1:26" ht="14.25" customHeight="1">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row>
    <row r="197" spans="1:26" ht="14.25" customHeight="1">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row>
    <row r="198" spans="1:26" ht="14.25" customHeight="1">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row>
    <row r="199" spans="1:26" ht="14.25" customHeight="1">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row>
    <row r="200" spans="1:26" ht="14.25" customHeight="1">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row>
    <row r="201" spans="1:26" ht="14.25" customHeight="1">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row>
    <row r="202" spans="1:26" ht="14.25" customHeight="1">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row>
    <row r="203" spans="1:26" ht="14.25" customHeight="1">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row>
    <row r="204" spans="1:26" ht="14.25" customHeight="1">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row>
    <row r="205" spans="1:26" ht="14.25" customHeight="1">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row>
    <row r="206" spans="1:26" ht="14.25" customHeight="1">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row>
    <row r="207" spans="1:26" ht="14.25" customHeight="1">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row>
    <row r="208" spans="1:26" ht="14.25" customHeight="1">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row>
    <row r="209" spans="1:26" ht="14.25" customHeight="1">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row>
    <row r="210" spans="1:26" ht="14.25" customHeight="1">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row>
    <row r="211" spans="1:26" ht="14.25" customHeight="1">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row>
    <row r="212" spans="1:26" ht="14.25" customHeight="1">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row>
    <row r="213" spans="1:26" ht="14.25" customHeight="1">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row>
    <row r="214" spans="1:26" ht="14.25" customHeight="1">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row>
    <row r="215" spans="1:26" ht="14.25" customHeight="1">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row>
    <row r="216" spans="1:26" ht="14.25" customHeight="1">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row>
    <row r="217" spans="1:26" ht="14.25" customHeight="1">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row>
    <row r="218" spans="1:26" ht="14.25" customHeight="1">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row>
    <row r="219" spans="1:26" ht="14.25" customHeight="1">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row>
    <row r="220" spans="1:26" ht="14.2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row>
    <row r="221" spans="1:26" ht="14.25" customHeight="1">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row>
    <row r="222" spans="1:26" ht="14.25" customHeight="1">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row>
    <row r="223" spans="1:26" ht="14.25" customHeight="1">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row>
    <row r="224" spans="1:26" ht="14.25" customHeight="1">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row>
    <row r="225" spans="1:26" ht="14.25" customHeight="1">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row>
    <row r="226" spans="1:26" ht="14.25" customHeight="1">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spans="1:26" ht="14.25" customHeight="1">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row>
    <row r="228" spans="1:26" ht="14.25" customHeight="1">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row>
    <row r="229" spans="1:26" ht="14.25" customHeight="1">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row>
    <row r="230" spans="1:26" ht="14.25" customHeight="1">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row>
    <row r="231" spans="1:26" ht="14.25" customHeight="1">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row>
    <row r="232" spans="1:26" ht="14.25" customHeight="1">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row>
    <row r="233" spans="1:26" ht="14.25" customHeight="1">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row>
    <row r="234" spans="1:26" ht="14.25" customHeight="1">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row>
    <row r="235" spans="1:26" ht="14.25" customHeight="1">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row>
    <row r="236" spans="1:26" ht="14.25" customHeight="1">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row>
    <row r="237" spans="1:26" ht="14.25" customHeight="1">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row>
    <row r="238" spans="1:26" ht="14.25" customHeight="1">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row>
    <row r="239" spans="1:26" ht="14.25" customHeight="1">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row>
    <row r="240" spans="1:26" ht="14.25" customHeight="1">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row>
    <row r="241" spans="1:26" ht="14.25" customHeight="1">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row>
    <row r="242" spans="1:26" ht="14.25" customHeight="1">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spans="1:26" ht="14.25" customHeight="1">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row>
    <row r="244" spans="1:26" ht="14.25" customHeight="1">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row>
    <row r="245" spans="1:26" ht="14.25" customHeight="1">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row>
    <row r="246" spans="1:26" ht="14.25" customHeight="1">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row>
    <row r="247" spans="1:26" ht="14.25" customHeight="1">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row>
    <row r="248" spans="1:26" ht="14.25" customHeight="1">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row>
    <row r="249" spans="1:26" ht="14.25" customHeight="1">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row>
    <row r="250" spans="1:26" ht="14.25" customHeight="1">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row>
    <row r="251" spans="1:26" ht="14.25" customHeight="1">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row>
    <row r="252" spans="1:26" ht="14.25" customHeight="1">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row>
    <row r="253" spans="1:26" ht="14.25" customHeight="1">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row>
    <row r="254" spans="1:26" ht="14.25" customHeight="1">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row>
    <row r="255" spans="1:26" ht="14.25" customHeight="1">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row>
    <row r="256" spans="1:26" ht="14.25" customHeight="1">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row>
    <row r="257" spans="1:26" ht="14.25" customHeight="1">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row>
    <row r="258" spans="1:26" ht="14.25" customHeight="1">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row>
    <row r="259" spans="1:26" ht="14.25" customHeight="1">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row>
    <row r="260" spans="1:26" ht="14.25" customHeight="1">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row>
    <row r="261" spans="1:26" ht="14.25" customHeight="1">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row>
    <row r="262" spans="1:26" ht="14.25" customHeight="1">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spans="1:26" ht="14.25" customHeight="1">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row>
    <row r="264" spans="1:26" ht="14.25" customHeight="1">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row>
    <row r="265" spans="1:26" ht="14.25" customHeight="1">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row>
    <row r="266" spans="1:26" ht="14.25" customHeight="1">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row>
    <row r="267" spans="1:26" ht="14.25" customHeight="1">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row>
    <row r="268" spans="1:26" ht="14.25" customHeight="1">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row>
    <row r="269" spans="1:26" ht="14.25" customHeight="1">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row>
    <row r="270" spans="1:26" ht="14.25" customHeight="1">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row>
    <row r="271" spans="1:26" ht="14.25" customHeight="1">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row>
    <row r="272" spans="1:26" ht="14.25" customHeight="1">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row>
    <row r="273" spans="1:26" ht="14.25" customHeight="1">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row>
    <row r="274" spans="1:26" ht="14.25" customHeight="1">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row>
    <row r="275" spans="1:26" ht="14.25" customHeight="1">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row>
    <row r="276" spans="1:26" ht="14.25" customHeight="1">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row>
    <row r="277" spans="1:26" ht="14.25" customHeight="1">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row>
    <row r="278" spans="1:26" ht="14.25" customHeight="1">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spans="1:26" ht="14.25" customHeight="1">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row>
    <row r="280" spans="1:26" ht="14.25" customHeight="1">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row>
    <row r="281" spans="1:26" ht="14.25" customHeight="1">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row>
    <row r="282" spans="1:26" ht="14.25" customHeight="1">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row>
    <row r="283" spans="1:26" ht="14.25" customHeight="1">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row>
    <row r="284" spans="1:26" ht="14.25" customHeight="1">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row>
    <row r="285" spans="1:26" ht="14.25" customHeight="1">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row>
    <row r="286" spans="1:26" ht="14.25" customHeight="1">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row>
    <row r="287" spans="1:26" ht="14.25" customHeight="1">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row>
    <row r="288" spans="1:26" ht="14.25" customHeight="1">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row>
    <row r="289" spans="1:26" ht="14.25" customHeight="1">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row>
    <row r="290" spans="1:26" ht="14.25" customHeight="1">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row>
    <row r="291" spans="1:26" ht="14.25" customHeight="1">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row>
    <row r="292" spans="1:26" ht="14.25" customHeight="1">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row>
    <row r="293" spans="1:26" ht="14.25" customHeight="1">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row>
    <row r="294" spans="1:26" ht="14.25" customHeight="1">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row>
    <row r="295" spans="1:26" ht="14.25" customHeight="1">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row>
    <row r="296" spans="1:26" ht="14.25" customHeight="1">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row>
    <row r="297" spans="1:26" ht="14.25" customHeight="1">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row>
    <row r="298" spans="1:26" ht="14.25" customHeight="1">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row>
    <row r="299" spans="1:26" ht="14.25" customHeight="1">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row>
    <row r="300" spans="1:26" ht="14.25" customHeight="1">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row>
    <row r="301" spans="1:26" ht="14.25" customHeight="1">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row>
    <row r="302" spans="1:26" ht="14.25" customHeight="1">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row>
    <row r="303" spans="1:26" ht="14.25" customHeight="1">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row>
    <row r="304" spans="1:26" ht="14.25" customHeight="1">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row>
    <row r="305" spans="1:26" ht="14.25" customHeight="1">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row>
    <row r="306" spans="1:26" ht="14.25" customHeight="1">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row>
    <row r="307" spans="1:26" ht="14.25" customHeight="1">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row>
    <row r="308" spans="1:26" ht="14.25" customHeight="1">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row>
    <row r="309" spans="1:26" ht="14.25" customHeight="1">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row>
    <row r="310" spans="1:26" ht="14.25" customHeight="1">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row>
    <row r="311" spans="1:26" ht="14.25" customHeight="1">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row>
    <row r="312" spans="1:26" ht="14.25" customHeight="1">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row>
    <row r="313" spans="1:26" ht="14.25" customHeight="1">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row>
    <row r="314" spans="1:26" ht="14.25" customHeight="1">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spans="1:26" ht="14.25" customHeight="1">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row>
    <row r="316" spans="1:26" ht="14.25" customHeight="1">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row>
    <row r="317" spans="1:26" ht="14.25" customHeight="1">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row>
    <row r="318" spans="1:26" ht="14.25" customHeight="1">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row>
    <row r="319" spans="1:26" ht="14.25" customHeight="1">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row>
    <row r="320" spans="1:26" ht="14.25" customHeight="1">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row>
    <row r="321" spans="1:26" ht="14.25" customHeight="1">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row>
    <row r="322" spans="1:26" ht="14.25" customHeight="1">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row>
    <row r="323" spans="1:26" ht="14.25" customHeight="1">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row>
    <row r="324" spans="1:26" ht="14.25" customHeight="1">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row>
    <row r="325" spans="1:26" ht="14.25" customHeight="1">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row>
    <row r="326" spans="1:26" ht="14.25" customHeight="1">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row>
    <row r="327" spans="1:26" ht="14.25" customHeight="1">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row>
    <row r="328" spans="1:26" ht="14.25" customHeight="1">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row>
    <row r="329" spans="1:26" ht="14.25" customHeight="1">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row>
    <row r="330" spans="1:26" ht="14.25" customHeight="1">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row>
    <row r="331" spans="1:26" ht="14.25" customHeight="1">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row>
    <row r="332" spans="1:26" ht="14.25" customHeight="1">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row>
    <row r="333" spans="1:26" ht="14.25" customHeight="1">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row>
    <row r="334" spans="1:26" ht="14.25" customHeight="1">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row>
    <row r="335" spans="1:26" ht="14.25" customHeight="1">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row>
    <row r="336" spans="1:26" ht="14.25" customHeight="1">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row>
    <row r="337" spans="1:26" ht="14.25" customHeight="1">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row>
    <row r="338" spans="1:26" ht="14.25" customHeight="1">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row>
    <row r="339" spans="1:26" ht="14.25" customHeight="1">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row>
    <row r="340" spans="1:26" ht="14.25" customHeight="1">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row>
    <row r="341" spans="1:26" ht="14.25" customHeight="1">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row>
    <row r="342" spans="1:26" ht="14.25" customHeight="1">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row>
    <row r="343" spans="1:26" ht="14.25" customHeight="1">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row>
    <row r="344" spans="1:26" ht="14.25" customHeight="1">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row>
    <row r="345" spans="1:26" ht="14.25" customHeight="1">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row>
    <row r="346" spans="1:26" ht="14.25" customHeight="1">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row>
    <row r="347" spans="1:26" ht="14.25" customHeight="1">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row>
    <row r="348" spans="1:26" ht="14.25" customHeight="1">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row>
    <row r="349" spans="1:26" ht="14.25" customHeight="1">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row>
    <row r="350" spans="1:26" ht="14.25" customHeight="1">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row>
    <row r="351" spans="1:26" ht="14.25" customHeight="1">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row>
    <row r="352" spans="1:26" ht="14.25" customHeight="1">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row>
    <row r="353" spans="1:26" ht="14.25" customHeight="1">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row>
    <row r="354" spans="1:26" ht="14.25" customHeight="1">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row>
    <row r="355" spans="1:26" ht="14.25" customHeight="1">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row>
    <row r="356" spans="1:26" ht="14.25" customHeight="1">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row>
    <row r="357" spans="1:26" ht="14.25" customHeight="1">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row>
    <row r="358" spans="1:26" ht="14.25" customHeight="1">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row>
    <row r="359" spans="1:26" ht="14.25" customHeight="1">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row>
    <row r="360" spans="1:26" ht="14.25" customHeight="1">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row>
    <row r="361" spans="1:26" ht="14.25" customHeight="1">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row>
    <row r="362" spans="1:26" ht="14.25" customHeight="1">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row>
    <row r="363" spans="1:26" ht="14.25" customHeight="1">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row>
    <row r="364" spans="1:26" ht="14.25" customHeight="1">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row>
    <row r="365" spans="1:26" ht="14.25" customHeight="1">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row>
    <row r="366" spans="1:26" ht="14.25" customHeight="1">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row>
    <row r="367" spans="1:26" ht="14.25" customHeight="1">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row>
    <row r="368" spans="1:26" ht="14.25" customHeight="1">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row>
    <row r="369" spans="1:26" ht="14.25" customHeight="1">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row>
    <row r="370" spans="1:26" ht="14.25" customHeight="1">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row>
    <row r="371" spans="1:26" ht="14.25" customHeight="1">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row>
    <row r="372" spans="1:26" ht="14.25" customHeight="1">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row>
    <row r="373" spans="1:26" ht="14.25" customHeight="1">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row>
    <row r="374" spans="1:26" ht="14.25" customHeight="1">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row>
    <row r="375" spans="1:26" ht="14.25" customHeight="1">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row>
    <row r="376" spans="1:26" ht="14.25" customHeight="1">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row>
    <row r="377" spans="1:26" ht="14.25" customHeight="1">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row>
    <row r="378" spans="1:26" ht="14.25" customHeight="1">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row>
    <row r="379" spans="1:26" ht="14.25" customHeight="1">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row>
    <row r="380" spans="1:26" ht="14.25" customHeight="1">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row>
    <row r="381" spans="1:26" ht="14.25" customHeight="1">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row>
    <row r="382" spans="1:26" ht="14.25" customHeight="1">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row>
    <row r="383" spans="1:26" ht="14.25" customHeight="1">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row>
    <row r="384" spans="1:26" ht="14.25" customHeight="1">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row>
    <row r="385" spans="1:26" ht="14.25" customHeight="1">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row>
    <row r="386" spans="1:26" ht="14.25" customHeight="1">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row>
    <row r="387" spans="1:26" ht="14.25" customHeight="1">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row>
    <row r="388" spans="1:26" ht="14.25" customHeight="1">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row>
    <row r="389" spans="1:26" ht="14.25" customHeight="1">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row>
    <row r="390" spans="1:26" ht="14.25" customHeight="1">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row>
    <row r="391" spans="1:26" ht="14.25" customHeight="1">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row>
    <row r="392" spans="1:26" ht="14.25" customHeight="1">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row>
    <row r="393" spans="1:26" ht="14.25" customHeight="1">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row>
    <row r="394" spans="1:26" ht="14.25" customHeight="1">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row>
    <row r="395" spans="1:26" ht="14.25" customHeight="1">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row>
    <row r="396" spans="1:26" ht="14.25" customHeight="1">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row>
    <row r="397" spans="1:26" ht="14.25" customHeight="1">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row>
    <row r="398" spans="1:26" ht="14.25" customHeight="1">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row>
    <row r="399" spans="1:26" ht="14.25" customHeight="1">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row>
    <row r="400" spans="1:26" ht="14.25" customHeight="1">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row>
    <row r="401" spans="1:26" ht="14.25" customHeight="1">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row>
    <row r="402" spans="1:26" ht="14.25" customHeight="1">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row>
    <row r="403" spans="1:26" ht="14.25" customHeight="1">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row>
    <row r="404" spans="1:26" ht="14.25" customHeight="1">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row>
    <row r="405" spans="1:26" ht="14.25" customHeight="1">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row>
    <row r="406" spans="1:26" ht="14.25" customHeight="1">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row>
    <row r="407" spans="1:26" ht="14.25" customHeight="1">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row>
    <row r="408" spans="1:26" ht="14.25" customHeight="1">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row>
    <row r="409" spans="1:26" ht="14.25" customHeight="1">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row>
    <row r="410" spans="1:26" ht="14.25" customHeight="1">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row>
    <row r="411" spans="1:26" ht="14.25" customHeight="1">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row>
    <row r="412" spans="1:26" ht="14.25" customHeight="1">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row>
    <row r="413" spans="1:26" ht="14.25" customHeight="1">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row>
    <row r="414" spans="1:26" ht="14.25" customHeight="1">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row>
    <row r="415" spans="1:26" ht="14.25" customHeight="1">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row>
    <row r="416" spans="1:26" ht="14.25" customHeight="1">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row>
    <row r="417" spans="1:26" ht="14.25" customHeight="1">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row>
    <row r="418" spans="1:26" ht="14.25" customHeight="1">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row>
    <row r="419" spans="1:26" ht="14.25" customHeight="1">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row>
    <row r="420" spans="1:26" ht="14.25" customHeight="1">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row>
    <row r="421" spans="1:26" ht="14.25" customHeight="1">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row>
    <row r="422" spans="1:26" ht="14.25" customHeight="1">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row>
    <row r="423" spans="1:26" ht="14.25" customHeight="1">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row>
    <row r="424" spans="1:26" ht="14.25" customHeight="1">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row>
    <row r="425" spans="1:26" ht="14.25" customHeight="1">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row>
    <row r="426" spans="1:26" ht="14.25" customHeight="1">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row>
    <row r="427" spans="1:26" ht="14.25" customHeight="1">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row>
    <row r="428" spans="1:26" ht="14.25" customHeight="1">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row>
    <row r="429" spans="1:26" ht="14.25" customHeight="1">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row>
    <row r="430" spans="1:26" ht="14.25" customHeight="1">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row>
    <row r="431" spans="1:26" ht="14.25" customHeight="1">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row>
    <row r="432" spans="1:26" ht="14.25" customHeight="1">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row>
    <row r="433" spans="1:26" ht="14.25" customHeight="1">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row>
    <row r="434" spans="1:26" ht="14.25" customHeight="1">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row>
    <row r="435" spans="1:26" ht="14.25" customHeight="1">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row>
    <row r="436" spans="1:26" ht="14.25" customHeight="1">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row>
    <row r="437" spans="1:26" ht="14.25" customHeight="1">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row>
    <row r="438" spans="1:26" ht="14.25" customHeight="1">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row>
    <row r="439" spans="1:26" ht="14.25" customHeight="1">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row>
    <row r="440" spans="1:26" ht="14.25" customHeight="1">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row>
    <row r="441" spans="1:26" ht="14.25" customHeight="1">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row>
    <row r="442" spans="1:26" ht="14.25" customHeight="1">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row>
    <row r="443" spans="1:26" ht="14.25" customHeight="1">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row>
    <row r="444" spans="1:26" ht="14.25" customHeight="1">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row>
    <row r="445" spans="1:26" ht="14.25" customHeight="1">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row>
    <row r="446" spans="1:26" ht="14.25" customHeight="1">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row>
    <row r="447" spans="1:26" ht="14.25" customHeight="1">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row>
    <row r="448" spans="1:26" ht="14.25" customHeight="1">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row>
    <row r="449" spans="1:26" ht="14.25" customHeight="1">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row>
    <row r="450" spans="1:26" ht="14.25" customHeight="1">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row>
    <row r="451" spans="1:26" ht="14.25" customHeight="1">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row>
    <row r="452" spans="1:26" ht="14.25" customHeight="1">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row>
    <row r="453" spans="1:26" ht="14.25" customHeight="1">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row>
    <row r="454" spans="1:26" ht="14.25" customHeight="1">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row>
    <row r="455" spans="1:26" ht="14.25" customHeight="1">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row>
    <row r="456" spans="1:26" ht="14.25" customHeight="1">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row>
    <row r="457" spans="1:26" ht="14.25" customHeight="1">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row>
    <row r="458" spans="1:26" ht="14.25" customHeight="1">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row>
    <row r="459" spans="1:26" ht="14.25" customHeight="1">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row>
    <row r="460" spans="1:26" ht="14.25" customHeight="1">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row>
    <row r="461" spans="1:26" ht="14.25" customHeight="1">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row>
    <row r="462" spans="1:26" ht="14.25" customHeight="1">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row>
    <row r="463" spans="1:26" ht="14.25" customHeight="1">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row>
    <row r="464" spans="1:26" ht="14.25" customHeight="1">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row>
    <row r="465" spans="1:26" ht="14.25" customHeight="1">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row>
    <row r="466" spans="1:26" ht="14.25" customHeight="1">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row>
    <row r="467" spans="1:26" ht="14.25" customHeight="1">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row>
    <row r="468" spans="1:26" ht="14.25" customHeight="1">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row>
    <row r="469" spans="1:26" ht="14.25" customHeight="1">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row>
    <row r="470" spans="1:26" ht="14.25" customHeight="1">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row>
    <row r="471" spans="1:26" ht="14.25" customHeight="1">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row>
    <row r="472" spans="1:26" ht="14.25" customHeight="1">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row>
    <row r="473" spans="1:26" ht="14.25" customHeight="1">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row>
    <row r="474" spans="1:26" ht="14.25" customHeight="1">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row>
    <row r="475" spans="1:26" ht="14.25" customHeight="1">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row>
    <row r="476" spans="1:26" ht="14.25" customHeight="1">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row>
    <row r="477" spans="1:26" ht="14.25" customHeight="1">
      <c r="A477" s="87"/>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row>
    <row r="478" spans="1:26" ht="14.25" customHeight="1">
      <c r="A478" s="87"/>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row>
    <row r="479" spans="1:26" ht="14.25" customHeight="1">
      <c r="A479" s="87"/>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row>
    <row r="480" spans="1:26" ht="14.25" customHeight="1">
      <c r="A480" s="87"/>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row>
    <row r="481" spans="1:26" ht="14.25" customHeight="1">
      <c r="A481" s="87"/>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row>
    <row r="482" spans="1:26" ht="14.25" customHeight="1">
      <c r="A482" s="87"/>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row>
    <row r="483" spans="1:26" ht="14.25" customHeight="1">
      <c r="A483" s="87"/>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row>
    <row r="484" spans="1:26" ht="14.25" customHeight="1">
      <c r="A484" s="87"/>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row>
    <row r="485" spans="1:26" ht="14.25" customHeight="1">
      <c r="A485" s="87"/>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row>
    <row r="486" spans="1:26" ht="14.25" customHeight="1">
      <c r="A486" s="87"/>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row>
    <row r="487" spans="1:26" ht="14.25" customHeight="1">
      <c r="A487" s="87"/>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row>
    <row r="488" spans="1:26" ht="14.25" customHeight="1">
      <c r="A488" s="87"/>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row>
    <row r="489" spans="1:26" ht="14.25" customHeight="1">
      <c r="A489" s="87"/>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row>
    <row r="490" spans="1:26" ht="14.25" customHeight="1">
      <c r="A490" s="87"/>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row>
    <row r="491" spans="1:26" ht="14.25" customHeight="1">
      <c r="A491" s="87"/>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row>
    <row r="492" spans="1:26" ht="14.25" customHeight="1">
      <c r="A492" s="87"/>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row>
    <row r="493" spans="1:26" ht="14.25" customHeight="1">
      <c r="A493" s="87"/>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row>
    <row r="494" spans="1:26" ht="14.25" customHeight="1">
      <c r="A494" s="87"/>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row>
    <row r="495" spans="1:26" ht="14.25" customHeight="1">
      <c r="A495" s="87"/>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row>
    <row r="496" spans="1:26" ht="14.25" customHeight="1">
      <c r="A496" s="87"/>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row>
    <row r="497" spans="1:26" ht="14.25" customHeight="1">
      <c r="A497" s="87"/>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row>
    <row r="498" spans="1:26" ht="14.25" customHeight="1">
      <c r="A498" s="87"/>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row>
    <row r="499" spans="1:26" ht="14.25" customHeight="1">
      <c r="A499" s="87"/>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row>
    <row r="500" spans="1:26" ht="14.25" customHeight="1">
      <c r="A500" s="87"/>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row>
    <row r="501" spans="1:26" ht="14.25" customHeight="1">
      <c r="A501" s="87"/>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row>
    <row r="502" spans="1:26" ht="14.25" customHeight="1">
      <c r="A502" s="87"/>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row>
    <row r="503" spans="1:26" ht="14.25" customHeight="1">
      <c r="A503" s="87"/>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row>
    <row r="504" spans="1:26" ht="14.25" customHeight="1">
      <c r="A504" s="87"/>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row>
    <row r="505" spans="1:26" ht="14.25" customHeight="1">
      <c r="A505" s="87"/>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row>
    <row r="506" spans="1:26" ht="14.25" customHeight="1">
      <c r="A506" s="87"/>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row>
    <row r="507" spans="1:26" ht="14.25" customHeight="1">
      <c r="A507" s="87"/>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row>
    <row r="508" spans="1:26" ht="14.25" customHeight="1">
      <c r="A508" s="87"/>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row>
    <row r="509" spans="1:26" ht="14.25" customHeight="1">
      <c r="A509" s="87"/>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row>
    <row r="510" spans="1:26" ht="14.25" customHeight="1">
      <c r="A510" s="87"/>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row>
    <row r="511" spans="1:26" ht="14.25" customHeight="1">
      <c r="A511" s="87"/>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row>
    <row r="512" spans="1:26" ht="14.25" customHeight="1">
      <c r="A512" s="87"/>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row>
    <row r="513" spans="1:26" ht="14.25" customHeight="1">
      <c r="A513" s="87"/>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row>
    <row r="514" spans="1:26" ht="14.25" customHeight="1">
      <c r="A514" s="87"/>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row>
    <row r="515" spans="1:26" ht="14.25" customHeight="1">
      <c r="A515" s="87"/>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row>
    <row r="516" spans="1:26" ht="14.25" customHeight="1">
      <c r="A516" s="87"/>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row>
    <row r="517" spans="1:26" ht="14.25" customHeight="1">
      <c r="A517" s="87"/>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row>
    <row r="518" spans="1:26" ht="14.25" customHeight="1">
      <c r="A518" s="87"/>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row>
    <row r="519" spans="1:26" ht="14.25" customHeight="1">
      <c r="A519" s="87"/>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row>
    <row r="520" spans="1:26" ht="14.25" customHeight="1">
      <c r="A520" s="87"/>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row>
    <row r="521" spans="1:26" ht="14.25" customHeight="1">
      <c r="A521" s="87"/>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row>
    <row r="522" spans="1:26" ht="14.25" customHeight="1">
      <c r="A522" s="87"/>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row>
    <row r="523" spans="1:26" ht="14.25" customHeight="1">
      <c r="A523" s="87"/>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row>
    <row r="524" spans="1:26" ht="14.25" customHeight="1">
      <c r="A524" s="87"/>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row>
    <row r="525" spans="1:26" ht="14.25" customHeight="1">
      <c r="A525" s="87"/>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row>
    <row r="526" spans="1:26" ht="14.25" customHeight="1">
      <c r="A526" s="87"/>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row>
    <row r="527" spans="1:26" ht="14.25" customHeight="1">
      <c r="A527" s="87"/>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row>
    <row r="528" spans="1:26" ht="14.25" customHeight="1">
      <c r="A528" s="87"/>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row>
    <row r="529" spans="1:26" ht="14.25" customHeight="1">
      <c r="A529" s="87"/>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row>
    <row r="530" spans="1:26" ht="14.25" customHeight="1">
      <c r="A530" s="87"/>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row>
    <row r="531" spans="1:26" ht="14.25" customHeight="1">
      <c r="A531" s="87"/>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row>
    <row r="532" spans="1:26" ht="14.25" customHeight="1">
      <c r="A532" s="87"/>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row>
    <row r="533" spans="1:26" ht="14.25" customHeight="1">
      <c r="A533" s="87"/>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row>
    <row r="534" spans="1:26" ht="14.25" customHeight="1">
      <c r="A534" s="87"/>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row>
    <row r="535" spans="1:26" ht="14.25" customHeight="1">
      <c r="A535" s="87"/>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row>
    <row r="536" spans="1:26" ht="14.25" customHeight="1">
      <c r="A536" s="87"/>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row>
    <row r="537" spans="1:26" ht="14.25" customHeight="1">
      <c r="A537" s="87"/>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row>
    <row r="538" spans="1:26" ht="14.25" customHeight="1">
      <c r="A538" s="87"/>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row>
    <row r="539" spans="1:26" ht="14.25" customHeight="1">
      <c r="A539" s="87"/>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row>
    <row r="540" spans="1:26" ht="14.25" customHeight="1">
      <c r="A540" s="87"/>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row>
    <row r="541" spans="1:26" ht="14.25" customHeight="1">
      <c r="A541" s="87"/>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row>
    <row r="542" spans="1:26" ht="14.25" customHeight="1">
      <c r="A542" s="87"/>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row>
    <row r="543" spans="1:26" ht="14.25" customHeight="1">
      <c r="A543" s="87"/>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row>
    <row r="544" spans="1:26" ht="14.25" customHeight="1">
      <c r="A544" s="87"/>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row>
    <row r="545" spans="1:26" ht="14.25" customHeight="1">
      <c r="A545" s="87"/>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row>
    <row r="546" spans="1:26" ht="14.25" customHeight="1">
      <c r="A546" s="87"/>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row>
    <row r="547" spans="1:26" ht="14.25" customHeight="1">
      <c r="A547" s="87"/>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row>
    <row r="548" spans="1:26" ht="14.25" customHeight="1">
      <c r="A548" s="87"/>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row>
    <row r="549" spans="1:26" ht="14.25" customHeight="1">
      <c r="A549" s="87"/>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row>
    <row r="550" spans="1:26" ht="14.25" customHeight="1">
      <c r="A550" s="87"/>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row>
    <row r="551" spans="1:26" ht="14.25" customHeight="1">
      <c r="A551" s="87"/>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row>
    <row r="552" spans="1:26" ht="14.25" customHeight="1">
      <c r="A552" s="87"/>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row>
    <row r="553" spans="1:26" ht="14.25" customHeight="1">
      <c r="A553" s="87"/>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row>
    <row r="554" spans="1:26" ht="14.25" customHeight="1">
      <c r="A554" s="87"/>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row>
    <row r="555" spans="1:26" ht="14.25" customHeight="1">
      <c r="A555" s="87"/>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row>
    <row r="556" spans="1:26" ht="14.25" customHeight="1">
      <c r="A556" s="87"/>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row>
    <row r="557" spans="1:26" ht="14.25" customHeight="1">
      <c r="A557" s="87"/>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row>
    <row r="558" spans="1:26" ht="14.25" customHeight="1">
      <c r="A558" s="87"/>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row>
    <row r="559" spans="1:26" ht="14.25" customHeight="1">
      <c r="A559" s="87"/>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row>
    <row r="560" spans="1:26" ht="14.25" customHeight="1">
      <c r="A560" s="87"/>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row>
    <row r="561" spans="1:26" ht="14.25" customHeight="1">
      <c r="A561" s="87"/>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row>
    <row r="562" spans="1:26" ht="14.25" customHeight="1">
      <c r="A562" s="87"/>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row>
    <row r="563" spans="1:26" ht="14.25" customHeight="1">
      <c r="A563" s="87"/>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row>
    <row r="564" spans="1:26" ht="14.25" customHeight="1">
      <c r="A564" s="87"/>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row>
    <row r="565" spans="1:26" ht="14.25" customHeight="1">
      <c r="A565" s="87"/>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row>
    <row r="566" spans="1:26" ht="14.25" customHeight="1">
      <c r="A566" s="87"/>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row>
    <row r="567" spans="1:26" ht="14.25" customHeight="1">
      <c r="A567" s="87"/>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row>
    <row r="568" spans="1:26" ht="14.25" customHeight="1">
      <c r="A568" s="87"/>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spans="1:26" ht="14.25" customHeight="1">
      <c r="A569" s="87"/>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row>
    <row r="570" spans="1:26" ht="14.25" customHeight="1">
      <c r="A570" s="87"/>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row>
    <row r="571" spans="1:26" ht="14.25" customHeight="1">
      <c r="A571" s="87"/>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row>
    <row r="572" spans="1:26" ht="14.25" customHeight="1">
      <c r="A572" s="87"/>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row>
    <row r="573" spans="1:26" ht="14.25" customHeight="1">
      <c r="A573" s="87"/>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row>
    <row r="574" spans="1:26" ht="14.25" customHeight="1">
      <c r="A574" s="87"/>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row>
    <row r="575" spans="1:26" ht="14.25" customHeight="1">
      <c r="A575" s="87"/>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row>
    <row r="576" spans="1:26" ht="14.25" customHeight="1">
      <c r="A576" s="87"/>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row>
    <row r="577" spans="1:26" ht="14.25" customHeight="1">
      <c r="A577" s="87"/>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row>
    <row r="578" spans="1:26" ht="14.25" customHeight="1">
      <c r="A578" s="87"/>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row>
    <row r="579" spans="1:26" ht="14.25" customHeight="1">
      <c r="A579" s="87"/>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row>
    <row r="580" spans="1:26" ht="14.25" customHeight="1">
      <c r="A580" s="87"/>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row>
    <row r="581" spans="1:26" ht="14.25" customHeight="1">
      <c r="A581" s="87"/>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row>
    <row r="582" spans="1:26" ht="14.25" customHeight="1">
      <c r="A582" s="87"/>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row>
    <row r="583" spans="1:26" ht="14.25" customHeight="1">
      <c r="A583" s="87"/>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row>
    <row r="584" spans="1:26" ht="14.25" customHeight="1">
      <c r="A584" s="87"/>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row>
    <row r="585" spans="1:26" ht="14.25" customHeight="1">
      <c r="A585" s="87"/>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row>
    <row r="586" spans="1:26" ht="14.25" customHeight="1">
      <c r="A586" s="87"/>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row>
    <row r="587" spans="1:26" ht="14.25" customHeight="1">
      <c r="A587" s="87"/>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row>
    <row r="588" spans="1:26" ht="14.25" customHeight="1">
      <c r="A588" s="87"/>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row>
    <row r="589" spans="1:26" ht="14.25" customHeight="1">
      <c r="A589" s="87"/>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row>
    <row r="590" spans="1:26" ht="14.25" customHeight="1">
      <c r="A590" s="87"/>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row>
    <row r="591" spans="1:26" ht="14.25" customHeight="1">
      <c r="A591" s="87"/>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row>
    <row r="592" spans="1:26" ht="14.25" customHeight="1">
      <c r="A592" s="87"/>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row>
    <row r="593" spans="1:26" ht="14.25" customHeight="1">
      <c r="A593" s="87"/>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row>
    <row r="594" spans="1:26" ht="14.25" customHeight="1">
      <c r="A594" s="87"/>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row>
    <row r="595" spans="1:26" ht="14.25" customHeight="1">
      <c r="A595" s="87"/>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row>
    <row r="596" spans="1:26" ht="14.25" customHeight="1">
      <c r="A596" s="87"/>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row>
    <row r="597" spans="1:26" ht="14.25" customHeight="1">
      <c r="A597" s="87"/>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row>
    <row r="598" spans="1:26" ht="14.25" customHeight="1">
      <c r="A598" s="87"/>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row>
    <row r="599" spans="1:26" ht="14.25" customHeight="1">
      <c r="A599" s="87"/>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row>
    <row r="600" spans="1:26" ht="14.25" customHeight="1">
      <c r="A600" s="87"/>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row>
    <row r="601" spans="1:26" ht="14.25" customHeight="1">
      <c r="A601" s="87"/>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row>
    <row r="602" spans="1:26" ht="14.25" customHeight="1">
      <c r="A602" s="87"/>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row>
    <row r="603" spans="1:26" ht="14.25" customHeight="1">
      <c r="A603" s="87"/>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row>
    <row r="604" spans="1:26" ht="14.25" customHeight="1">
      <c r="A604" s="87"/>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spans="1:26" ht="14.25" customHeight="1">
      <c r="A605" s="87"/>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row>
    <row r="606" spans="1:26" ht="14.25" customHeight="1">
      <c r="A606" s="87"/>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row>
    <row r="607" spans="1:26" ht="14.25" customHeight="1">
      <c r="A607" s="87"/>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row>
    <row r="608" spans="1:26" ht="14.25" customHeight="1">
      <c r="A608" s="87"/>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row>
    <row r="609" spans="1:26" ht="14.25" customHeight="1">
      <c r="A609" s="87"/>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row>
    <row r="610" spans="1:26" ht="14.25" customHeight="1">
      <c r="A610" s="87"/>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row>
    <row r="611" spans="1:26" ht="14.25" customHeight="1">
      <c r="A611" s="87"/>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row>
    <row r="612" spans="1:26" ht="14.25" customHeight="1">
      <c r="A612" s="87"/>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row>
    <row r="613" spans="1:26" ht="14.25" customHeight="1">
      <c r="A613" s="87"/>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row>
    <row r="614" spans="1:26" ht="14.25" customHeight="1">
      <c r="A614" s="87"/>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row>
    <row r="615" spans="1:26" ht="14.25" customHeight="1">
      <c r="A615" s="87"/>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row>
    <row r="616" spans="1:26" ht="14.25" customHeight="1">
      <c r="A616" s="87"/>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row>
    <row r="617" spans="1:26" ht="14.25" customHeight="1">
      <c r="A617" s="87"/>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row>
    <row r="618" spans="1:26" ht="14.25" customHeight="1">
      <c r="A618" s="87"/>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row>
    <row r="619" spans="1:26" ht="14.25" customHeight="1">
      <c r="A619" s="87"/>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row>
    <row r="620" spans="1:26" ht="14.25" customHeight="1">
      <c r="A620" s="87"/>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spans="1:26" ht="14.25" customHeight="1">
      <c r="A621" s="87"/>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row>
    <row r="622" spans="1:26" ht="14.25" customHeight="1">
      <c r="A622" s="87"/>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row>
    <row r="623" spans="1:26" ht="14.25" customHeight="1">
      <c r="A623" s="87"/>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row>
    <row r="624" spans="1:26" ht="14.25" customHeight="1">
      <c r="A624" s="87"/>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row>
    <row r="625" spans="1:26" ht="14.25" customHeight="1">
      <c r="A625" s="87"/>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row>
    <row r="626" spans="1:26" ht="14.25" customHeight="1">
      <c r="A626" s="87"/>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row>
    <row r="627" spans="1:26" ht="14.25" customHeight="1">
      <c r="A627" s="87"/>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row>
    <row r="628" spans="1:26" ht="14.25" customHeight="1">
      <c r="A628" s="87"/>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row>
    <row r="629" spans="1:26" ht="14.25" customHeight="1">
      <c r="A629" s="87"/>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row>
    <row r="630" spans="1:26" ht="14.25" customHeight="1">
      <c r="A630" s="87"/>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row>
    <row r="631" spans="1:26" ht="14.25" customHeight="1">
      <c r="A631" s="87"/>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row>
    <row r="632" spans="1:26" ht="14.25" customHeight="1">
      <c r="A632" s="87"/>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row>
    <row r="633" spans="1:26" ht="14.25" customHeight="1">
      <c r="A633" s="87"/>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row>
    <row r="634" spans="1:26" ht="14.25" customHeight="1">
      <c r="A634" s="87"/>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row>
    <row r="635" spans="1:26" ht="14.25" customHeight="1">
      <c r="A635" s="87"/>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row>
    <row r="636" spans="1:26" ht="14.25" customHeight="1">
      <c r="A636" s="87"/>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row>
    <row r="637" spans="1:26" ht="14.25" customHeight="1">
      <c r="A637" s="87"/>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row>
    <row r="638" spans="1:26" ht="14.25" customHeight="1">
      <c r="A638" s="87"/>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row>
    <row r="639" spans="1:26" ht="14.25" customHeight="1">
      <c r="A639" s="87"/>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row>
    <row r="640" spans="1:26" ht="14.25" customHeight="1">
      <c r="A640" s="87"/>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spans="1:26" ht="14.25" customHeight="1">
      <c r="A641" s="87"/>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row>
    <row r="642" spans="1:26" ht="14.25" customHeight="1">
      <c r="A642" s="87"/>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row>
    <row r="643" spans="1:26" ht="14.25" customHeight="1">
      <c r="A643" s="87"/>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row>
    <row r="644" spans="1:26" ht="14.25" customHeight="1">
      <c r="A644" s="87"/>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row>
    <row r="645" spans="1:26" ht="14.25" customHeight="1">
      <c r="A645" s="87"/>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row>
    <row r="646" spans="1:26" ht="14.25" customHeight="1">
      <c r="A646" s="87"/>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row>
    <row r="647" spans="1:26" ht="14.25" customHeight="1">
      <c r="A647" s="87"/>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row>
    <row r="648" spans="1:26" ht="14.25" customHeight="1">
      <c r="A648" s="87"/>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row>
    <row r="649" spans="1:26" ht="14.25" customHeight="1">
      <c r="A649" s="87"/>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row>
    <row r="650" spans="1:26" ht="14.25" customHeight="1">
      <c r="A650" s="87"/>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row>
    <row r="651" spans="1:26" ht="14.25" customHeight="1">
      <c r="A651" s="87"/>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row>
    <row r="652" spans="1:26" ht="14.25" customHeight="1">
      <c r="A652" s="87"/>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row>
    <row r="653" spans="1:26" ht="14.25" customHeight="1">
      <c r="A653" s="87"/>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row>
    <row r="654" spans="1:26" ht="14.25" customHeight="1">
      <c r="A654" s="87"/>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row>
    <row r="655" spans="1:26" ht="14.25" customHeight="1">
      <c r="A655" s="87"/>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row>
    <row r="656" spans="1:26" ht="14.25" customHeight="1">
      <c r="A656" s="87"/>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spans="1:26" ht="14.25" customHeight="1">
      <c r="A657" s="87"/>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row>
    <row r="658" spans="1:26" ht="14.25" customHeight="1">
      <c r="A658" s="87"/>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row>
    <row r="659" spans="1:26" ht="14.25" customHeight="1">
      <c r="A659" s="87"/>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row>
    <row r="660" spans="1:26" ht="14.25" customHeight="1">
      <c r="A660" s="87"/>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row>
    <row r="661" spans="1:26" ht="14.25" customHeight="1">
      <c r="A661" s="87"/>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row>
    <row r="662" spans="1:26" ht="14.25" customHeight="1">
      <c r="A662" s="87"/>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row>
    <row r="663" spans="1:26" ht="14.25" customHeight="1">
      <c r="A663" s="87"/>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row>
    <row r="664" spans="1:26" ht="14.25" customHeight="1">
      <c r="A664" s="87"/>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row>
    <row r="665" spans="1:26" ht="14.25" customHeight="1">
      <c r="A665" s="87"/>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row>
    <row r="666" spans="1:26" ht="14.25" customHeight="1">
      <c r="A666" s="87"/>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row>
    <row r="667" spans="1:26" ht="14.25" customHeight="1">
      <c r="A667" s="87"/>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row>
    <row r="668" spans="1:26" ht="14.25" customHeight="1">
      <c r="A668" s="87"/>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row>
    <row r="669" spans="1:26" ht="14.25" customHeight="1">
      <c r="A669" s="87"/>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row>
    <row r="670" spans="1:26" ht="14.25" customHeight="1">
      <c r="A670" s="87"/>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row>
    <row r="671" spans="1:26" ht="14.25" customHeight="1">
      <c r="A671" s="87"/>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row>
    <row r="672" spans="1:26" ht="14.25" customHeight="1">
      <c r="A672" s="87"/>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row>
    <row r="673" spans="1:26" ht="14.25" customHeight="1">
      <c r="A673" s="87"/>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row>
    <row r="674" spans="1:26" ht="14.25" customHeight="1">
      <c r="A674" s="87"/>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row>
    <row r="675" spans="1:26" ht="14.25" customHeight="1">
      <c r="A675" s="87"/>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row>
    <row r="676" spans="1:26" ht="14.25" customHeight="1">
      <c r="A676" s="87"/>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spans="1:26" ht="14.25" customHeight="1">
      <c r="A677" s="87"/>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row>
    <row r="678" spans="1:26" ht="14.25" customHeight="1">
      <c r="A678" s="87"/>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row>
    <row r="679" spans="1:26" ht="14.25" customHeight="1">
      <c r="A679" s="87"/>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row>
    <row r="680" spans="1:26" ht="14.25" customHeight="1">
      <c r="A680" s="87"/>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row>
    <row r="681" spans="1:26" ht="14.25" customHeight="1">
      <c r="A681" s="87"/>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row>
    <row r="682" spans="1:26" ht="14.25" customHeight="1">
      <c r="A682" s="87"/>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row>
    <row r="683" spans="1:26" ht="14.25" customHeight="1">
      <c r="A683" s="87"/>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row>
    <row r="684" spans="1:26" ht="14.25" customHeight="1">
      <c r="A684" s="87"/>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row>
    <row r="685" spans="1:26" ht="14.25" customHeight="1">
      <c r="A685" s="87"/>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row>
    <row r="686" spans="1:26" ht="14.25" customHeight="1">
      <c r="A686" s="87"/>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row>
    <row r="687" spans="1:26" ht="14.25" customHeight="1">
      <c r="A687" s="87"/>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row>
    <row r="688" spans="1:26" ht="14.25" customHeight="1">
      <c r="A688" s="87"/>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row>
    <row r="689" spans="1:26" ht="14.25" customHeight="1">
      <c r="A689" s="87"/>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row>
    <row r="690" spans="1:26" ht="14.25" customHeight="1">
      <c r="A690" s="87"/>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row>
    <row r="691" spans="1:26" ht="14.25" customHeight="1">
      <c r="A691" s="87"/>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row>
    <row r="692" spans="1:26" ht="14.25" customHeight="1">
      <c r="A692" s="87"/>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spans="1:26" ht="14.25" customHeight="1">
      <c r="A693" s="87"/>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row>
    <row r="694" spans="1:26" ht="14.25" customHeight="1">
      <c r="A694" s="87"/>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row>
    <row r="695" spans="1:26" ht="14.25" customHeight="1">
      <c r="A695" s="87"/>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row>
    <row r="696" spans="1:26" ht="14.25" customHeight="1">
      <c r="A696" s="87"/>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row>
    <row r="697" spans="1:26" ht="14.25" customHeight="1">
      <c r="A697" s="87"/>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row>
    <row r="698" spans="1:26" ht="14.25" customHeight="1">
      <c r="A698" s="87"/>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row>
    <row r="699" spans="1:26" ht="14.25" customHeight="1">
      <c r="A699" s="87"/>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row>
    <row r="700" spans="1:26" ht="14.25" customHeight="1">
      <c r="A700" s="87"/>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row>
    <row r="701" spans="1:26" ht="14.25" customHeight="1">
      <c r="A701" s="87"/>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row>
    <row r="702" spans="1:26" ht="14.25" customHeight="1">
      <c r="A702" s="87"/>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row>
    <row r="703" spans="1:26" ht="14.25" customHeight="1">
      <c r="A703" s="87"/>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row>
    <row r="704" spans="1:26" ht="14.25" customHeight="1">
      <c r="A704" s="87"/>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row>
    <row r="705" spans="1:26" ht="14.25" customHeight="1">
      <c r="A705" s="87"/>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row>
    <row r="706" spans="1:26" ht="14.25" customHeight="1">
      <c r="A706" s="87"/>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row>
    <row r="707" spans="1:26" ht="14.25" customHeight="1">
      <c r="A707" s="87"/>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row>
    <row r="708" spans="1:26" ht="14.25" customHeight="1">
      <c r="A708" s="87"/>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row>
    <row r="709" spans="1:26" ht="14.25" customHeight="1">
      <c r="A709" s="87"/>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row>
    <row r="710" spans="1:26" ht="14.25" customHeight="1">
      <c r="A710" s="87"/>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row>
    <row r="711" spans="1:26" ht="14.25" customHeight="1">
      <c r="A711" s="87"/>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row>
    <row r="712" spans="1:26" ht="14.25" customHeight="1">
      <c r="A712" s="87"/>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spans="1:26" ht="14.25" customHeight="1">
      <c r="A713" s="87"/>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row>
    <row r="714" spans="1:26" ht="14.25" customHeight="1">
      <c r="A714" s="87"/>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row>
    <row r="715" spans="1:26" ht="14.25" customHeight="1">
      <c r="A715" s="87"/>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row>
    <row r="716" spans="1:26" ht="14.25" customHeight="1">
      <c r="A716" s="87"/>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row>
    <row r="717" spans="1:26" ht="14.25" customHeight="1">
      <c r="A717" s="87"/>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row>
    <row r="718" spans="1:26" ht="14.25" customHeight="1">
      <c r="A718" s="87"/>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row>
    <row r="719" spans="1:26" ht="14.25" customHeight="1">
      <c r="A719" s="87"/>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row>
    <row r="720" spans="1:26" ht="14.25" customHeight="1">
      <c r="A720" s="87"/>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row>
    <row r="721" spans="1:26" ht="14.25" customHeight="1">
      <c r="A721" s="87"/>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row>
    <row r="722" spans="1:26" ht="14.25" customHeight="1">
      <c r="A722" s="87"/>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row>
    <row r="723" spans="1:26" ht="14.25" customHeight="1">
      <c r="A723" s="87"/>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row>
    <row r="724" spans="1:26" ht="14.25" customHeight="1">
      <c r="A724" s="87"/>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row>
    <row r="725" spans="1:26" ht="14.25" customHeight="1">
      <c r="A725" s="87"/>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row>
    <row r="726" spans="1:26" ht="14.25" customHeight="1">
      <c r="A726" s="87"/>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row>
    <row r="727" spans="1:26" ht="14.25" customHeight="1">
      <c r="A727" s="87"/>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row>
    <row r="728" spans="1:26" ht="14.25" customHeight="1">
      <c r="A728" s="87"/>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spans="1:26" ht="14.25" customHeight="1">
      <c r="A729" s="87"/>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row>
    <row r="730" spans="1:26" ht="14.25" customHeight="1">
      <c r="A730" s="87"/>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row>
    <row r="731" spans="1:26" ht="14.25" customHeight="1">
      <c r="A731" s="87"/>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row>
    <row r="732" spans="1:26" ht="14.25" customHeight="1">
      <c r="A732" s="87"/>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row>
    <row r="733" spans="1:26" ht="14.25" customHeight="1">
      <c r="A733" s="87"/>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row>
    <row r="734" spans="1:26" ht="14.25" customHeight="1">
      <c r="A734" s="87"/>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row>
    <row r="735" spans="1:26" ht="14.25" customHeight="1">
      <c r="A735" s="87"/>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row>
    <row r="736" spans="1:26" ht="14.25" customHeight="1">
      <c r="A736" s="87"/>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row>
    <row r="737" spans="1:26" ht="14.25" customHeight="1">
      <c r="A737" s="87"/>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row>
    <row r="738" spans="1:26" ht="14.25" customHeight="1">
      <c r="A738" s="87"/>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row>
    <row r="739" spans="1:26" ht="14.25" customHeight="1">
      <c r="A739" s="87"/>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row>
    <row r="740" spans="1:26" ht="14.25" customHeight="1">
      <c r="A740" s="87"/>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row>
    <row r="741" spans="1:26" ht="14.25" customHeight="1">
      <c r="A741" s="87"/>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row>
    <row r="742" spans="1:26" ht="14.25" customHeight="1">
      <c r="A742" s="87"/>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row>
    <row r="743" spans="1:26" ht="14.25" customHeight="1">
      <c r="A743" s="87"/>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row>
    <row r="744" spans="1:26" ht="14.25" customHeight="1">
      <c r="A744" s="87"/>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row>
    <row r="745" spans="1:26" ht="14.25" customHeight="1">
      <c r="A745" s="87"/>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row>
    <row r="746" spans="1:26" ht="14.25" customHeight="1">
      <c r="A746" s="87"/>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row>
    <row r="747" spans="1:26" ht="14.25" customHeight="1">
      <c r="A747" s="87"/>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row>
    <row r="748" spans="1:26" ht="14.25" customHeight="1">
      <c r="A748" s="87"/>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row>
    <row r="749" spans="1:26" ht="14.25" customHeight="1">
      <c r="A749" s="87"/>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row>
    <row r="750" spans="1:26" ht="14.25" customHeight="1">
      <c r="A750" s="87"/>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row>
    <row r="751" spans="1:26" ht="14.25" customHeight="1">
      <c r="A751" s="87"/>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row>
    <row r="752" spans="1:26" ht="14.25" customHeight="1">
      <c r="A752" s="87"/>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row>
    <row r="753" spans="1:26" ht="14.25" customHeight="1">
      <c r="A753" s="87"/>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row>
    <row r="754" spans="1:26" ht="14.25" customHeight="1">
      <c r="A754" s="87"/>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row>
    <row r="755" spans="1:26" ht="14.25" customHeight="1">
      <c r="A755" s="87"/>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row>
    <row r="756" spans="1:26" ht="14.25" customHeight="1">
      <c r="A756" s="87"/>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row>
    <row r="757" spans="1:26" ht="14.25" customHeight="1">
      <c r="A757" s="87"/>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row>
    <row r="758" spans="1:26" ht="14.25" customHeight="1">
      <c r="A758" s="87"/>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row>
    <row r="759" spans="1:26" ht="14.25" customHeight="1">
      <c r="A759" s="87"/>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row>
    <row r="760" spans="1:26" ht="14.25" customHeight="1">
      <c r="A760" s="87"/>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row>
    <row r="761" spans="1:26" ht="14.25" customHeight="1">
      <c r="A761" s="87"/>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row>
    <row r="762" spans="1:26" ht="14.25" customHeight="1">
      <c r="A762" s="87"/>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row>
    <row r="763" spans="1:26" ht="14.25" customHeight="1">
      <c r="A763" s="87"/>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row>
    <row r="764" spans="1:26" ht="14.25" customHeight="1">
      <c r="A764" s="87"/>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spans="1:26" ht="14.25" customHeight="1">
      <c r="A765" s="87"/>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row>
    <row r="766" spans="1:26" ht="14.25" customHeight="1">
      <c r="A766" s="87"/>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row>
    <row r="767" spans="1:26" ht="14.25" customHeight="1">
      <c r="A767" s="87"/>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row>
    <row r="768" spans="1:26" ht="14.25" customHeight="1">
      <c r="A768" s="87"/>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row>
    <row r="769" spans="1:26" ht="14.25" customHeight="1">
      <c r="A769" s="87"/>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row>
    <row r="770" spans="1:26" ht="14.25" customHeight="1">
      <c r="A770" s="87"/>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row>
    <row r="771" spans="1:26" ht="14.25" customHeight="1">
      <c r="A771" s="87"/>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row>
    <row r="772" spans="1:26" ht="14.25" customHeight="1">
      <c r="A772" s="87"/>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row>
    <row r="773" spans="1:26" ht="14.25" customHeight="1">
      <c r="A773" s="87"/>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row>
    <row r="774" spans="1:26" ht="14.25" customHeight="1">
      <c r="A774" s="87"/>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row>
    <row r="775" spans="1:26" ht="14.25" customHeight="1">
      <c r="A775" s="87"/>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row>
    <row r="776" spans="1:26" ht="14.25" customHeight="1">
      <c r="A776" s="87"/>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row>
    <row r="777" spans="1:26" ht="14.25" customHeight="1">
      <c r="A777" s="87"/>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row>
    <row r="778" spans="1:26" ht="14.25" customHeight="1">
      <c r="A778" s="87"/>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row>
    <row r="779" spans="1:26" ht="14.25" customHeight="1">
      <c r="A779" s="87"/>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row>
    <row r="780" spans="1:26" ht="14.25" customHeight="1">
      <c r="A780" s="87"/>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row>
    <row r="781" spans="1:26" ht="14.25" customHeight="1">
      <c r="A781" s="87"/>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row>
    <row r="782" spans="1:26" ht="14.25" customHeight="1">
      <c r="A782" s="87"/>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row>
    <row r="783" spans="1:26" ht="14.25" customHeight="1">
      <c r="A783" s="87"/>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row>
    <row r="784" spans="1:26" ht="14.25" customHeight="1">
      <c r="A784" s="87"/>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row>
    <row r="785" spans="1:26" ht="14.25" customHeight="1">
      <c r="A785" s="87"/>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row>
    <row r="786" spans="1:26" ht="14.25" customHeight="1">
      <c r="A786" s="87"/>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row>
    <row r="787" spans="1:26" ht="14.25" customHeight="1">
      <c r="A787" s="87"/>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row>
    <row r="788" spans="1:26" ht="14.25" customHeight="1">
      <c r="A788" s="87"/>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row>
    <row r="789" spans="1:26" ht="14.25" customHeight="1">
      <c r="A789" s="87"/>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row>
    <row r="790" spans="1:26" ht="14.25" customHeight="1">
      <c r="A790" s="87"/>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row>
    <row r="791" spans="1:26" ht="14.25" customHeight="1">
      <c r="A791" s="87"/>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row>
    <row r="792" spans="1:26" ht="14.25" customHeight="1">
      <c r="A792" s="87"/>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row>
    <row r="793" spans="1:26" ht="14.25" customHeight="1">
      <c r="A793" s="87"/>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row>
    <row r="794" spans="1:26" ht="14.25" customHeight="1">
      <c r="A794" s="87"/>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row>
    <row r="795" spans="1:26" ht="14.25" customHeight="1">
      <c r="A795" s="87"/>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row>
    <row r="796" spans="1:26" ht="14.25" customHeight="1">
      <c r="A796" s="87"/>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row>
    <row r="797" spans="1:26" ht="14.25" customHeight="1">
      <c r="A797" s="87"/>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row>
    <row r="798" spans="1:26" ht="14.25" customHeight="1">
      <c r="A798" s="87"/>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row>
    <row r="799" spans="1:26" ht="14.25" customHeight="1">
      <c r="A799" s="87"/>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row>
    <row r="800" spans="1:26" ht="14.25" customHeight="1">
      <c r="A800" s="87"/>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row>
    <row r="801" spans="1:26" ht="14.25" customHeight="1">
      <c r="A801" s="87"/>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row>
    <row r="802" spans="1:26" ht="14.25" customHeight="1">
      <c r="A802" s="87"/>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row>
    <row r="803" spans="1:26" ht="14.25" customHeight="1">
      <c r="A803" s="87"/>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row>
    <row r="804" spans="1:26" ht="14.25" customHeight="1">
      <c r="A804" s="87"/>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row>
    <row r="805" spans="1:26" ht="14.25" customHeight="1">
      <c r="A805" s="87"/>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row>
    <row r="806" spans="1:26" ht="14.25" customHeight="1">
      <c r="A806" s="87"/>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row>
    <row r="807" spans="1:26" ht="14.25" customHeight="1">
      <c r="A807" s="87"/>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row>
    <row r="808" spans="1:26" ht="14.25" customHeight="1">
      <c r="A808" s="87"/>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row>
    <row r="809" spans="1:26" ht="14.25" customHeight="1">
      <c r="A809" s="87"/>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row>
    <row r="810" spans="1:26" ht="14.25" customHeight="1">
      <c r="A810" s="87"/>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row>
    <row r="811" spans="1:26" ht="14.25" customHeight="1">
      <c r="A811" s="87"/>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row>
    <row r="812" spans="1:26" ht="14.25" customHeight="1">
      <c r="A812" s="87"/>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row>
    <row r="813" spans="1:26" ht="14.25" customHeight="1">
      <c r="A813" s="87"/>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row>
    <row r="814" spans="1:26" ht="14.25" customHeight="1">
      <c r="A814" s="87"/>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row>
    <row r="815" spans="1:26" ht="14.25" customHeight="1">
      <c r="A815" s="87"/>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row>
    <row r="816" spans="1:26" ht="14.25" customHeight="1">
      <c r="A816" s="87"/>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row>
    <row r="817" spans="1:26" ht="14.25" customHeight="1">
      <c r="A817" s="87"/>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row>
    <row r="818" spans="1:26" ht="14.25" customHeight="1">
      <c r="A818" s="87"/>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row>
    <row r="819" spans="1:26" ht="14.25" customHeight="1">
      <c r="A819" s="87"/>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row>
    <row r="820" spans="1:26" ht="14.25" customHeight="1">
      <c r="A820" s="87"/>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row>
    <row r="821" spans="1:26" ht="14.25" customHeight="1">
      <c r="A821" s="87"/>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row>
    <row r="822" spans="1:26" ht="14.25" customHeight="1">
      <c r="A822" s="87"/>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row>
    <row r="823" spans="1:26" ht="14.25" customHeight="1">
      <c r="A823" s="87"/>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row>
    <row r="824" spans="1:26" ht="14.25" customHeight="1">
      <c r="A824" s="87"/>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row>
    <row r="825" spans="1:26" ht="14.25" customHeight="1">
      <c r="A825" s="87"/>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row>
    <row r="826" spans="1:26" ht="14.25" customHeight="1">
      <c r="A826" s="87"/>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row>
    <row r="827" spans="1:26" ht="14.25" customHeight="1">
      <c r="A827" s="87"/>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row>
    <row r="828" spans="1:26" ht="14.25" customHeight="1">
      <c r="A828" s="87"/>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row>
    <row r="829" spans="1:26" ht="14.25" customHeight="1">
      <c r="A829" s="87"/>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row>
    <row r="830" spans="1:26" ht="14.25" customHeight="1">
      <c r="A830" s="87"/>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row>
    <row r="831" spans="1:26" ht="14.25" customHeight="1">
      <c r="A831" s="87"/>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row>
    <row r="832" spans="1:26" ht="14.25" customHeight="1">
      <c r="A832" s="87"/>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row>
    <row r="833" spans="1:26" ht="14.25" customHeight="1">
      <c r="A833" s="87"/>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row>
    <row r="834" spans="1:26" ht="14.25" customHeight="1">
      <c r="A834" s="87"/>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row>
    <row r="835" spans="1:26" ht="14.25" customHeight="1">
      <c r="A835" s="87"/>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row>
    <row r="836" spans="1:26" ht="14.25" customHeight="1">
      <c r="A836" s="87"/>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row>
    <row r="837" spans="1:26" ht="14.25" customHeight="1">
      <c r="A837" s="87"/>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row>
    <row r="838" spans="1:26" ht="14.25" customHeight="1">
      <c r="A838" s="87"/>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row>
    <row r="839" spans="1:26" ht="14.25" customHeight="1">
      <c r="A839" s="87"/>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row>
    <row r="840" spans="1:26" ht="14.25" customHeight="1">
      <c r="A840" s="87"/>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row>
    <row r="841" spans="1:26" ht="14.25" customHeight="1">
      <c r="A841" s="87"/>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row>
    <row r="842" spans="1:26" ht="14.25" customHeight="1">
      <c r="A842" s="87"/>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row>
    <row r="843" spans="1:26" ht="14.25" customHeight="1">
      <c r="A843" s="87"/>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row>
    <row r="844" spans="1:26" ht="14.25" customHeight="1">
      <c r="A844" s="87"/>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row>
    <row r="845" spans="1:26" ht="14.25" customHeight="1">
      <c r="A845" s="87"/>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row>
    <row r="846" spans="1:26" ht="14.25" customHeight="1">
      <c r="A846" s="87"/>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row>
    <row r="847" spans="1:26" ht="14.25" customHeight="1">
      <c r="A847" s="87"/>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row>
    <row r="848" spans="1:26" ht="14.25" customHeight="1">
      <c r="A848" s="87"/>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row>
    <row r="849" spans="1:26" ht="14.25" customHeight="1">
      <c r="A849" s="87"/>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row>
    <row r="850" spans="1:26" ht="14.25" customHeight="1">
      <c r="A850" s="87"/>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row>
    <row r="851" spans="1:26" ht="14.25" customHeight="1">
      <c r="A851" s="87"/>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row>
    <row r="852" spans="1:26" ht="14.25" customHeight="1">
      <c r="A852" s="87"/>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row>
    <row r="853" spans="1:26" ht="14.25" customHeight="1">
      <c r="A853" s="87"/>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row>
    <row r="854" spans="1:26" ht="14.25" customHeight="1">
      <c r="A854" s="87"/>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row>
    <row r="855" spans="1:26" ht="14.25" customHeight="1">
      <c r="A855" s="87"/>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row>
    <row r="856" spans="1:26" ht="14.25" customHeight="1">
      <c r="A856" s="87"/>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row>
    <row r="857" spans="1:26" ht="14.25" customHeight="1">
      <c r="A857" s="87"/>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row>
    <row r="858" spans="1:26" ht="14.25" customHeight="1">
      <c r="A858" s="87"/>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row>
    <row r="859" spans="1:26" ht="14.25" customHeight="1">
      <c r="A859" s="87"/>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row>
    <row r="860" spans="1:26" ht="14.25" customHeight="1">
      <c r="A860" s="87"/>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row>
    <row r="861" spans="1:26" ht="14.25" customHeight="1">
      <c r="A861" s="87"/>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row>
    <row r="862" spans="1:26" ht="14.25" customHeight="1">
      <c r="A862" s="87"/>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row>
    <row r="863" spans="1:26" ht="14.25" customHeight="1">
      <c r="A863" s="87"/>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row>
    <row r="864" spans="1:26" ht="14.25" customHeight="1">
      <c r="A864" s="87"/>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row>
    <row r="865" spans="1:26" ht="14.25" customHeight="1">
      <c r="A865" s="87"/>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row>
    <row r="866" spans="1:26" ht="14.25" customHeight="1">
      <c r="A866" s="87"/>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row>
    <row r="867" spans="1:26" ht="14.25" customHeight="1">
      <c r="A867" s="87"/>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row>
    <row r="868" spans="1:26" ht="14.25" customHeight="1">
      <c r="A868" s="87"/>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row>
    <row r="869" spans="1:26" ht="14.25" customHeight="1">
      <c r="A869" s="87"/>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row>
    <row r="870" spans="1:26" ht="14.25" customHeight="1">
      <c r="A870" s="87"/>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row>
    <row r="871" spans="1:26" ht="14.25" customHeight="1">
      <c r="A871" s="87"/>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row>
    <row r="872" spans="1:26" ht="14.25" customHeight="1">
      <c r="A872" s="87"/>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row>
    <row r="873" spans="1:26" ht="14.25" customHeight="1">
      <c r="A873" s="87"/>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row>
    <row r="874" spans="1:26" ht="14.25" customHeight="1">
      <c r="A874" s="87"/>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row>
    <row r="875" spans="1:26" ht="14.25" customHeight="1">
      <c r="A875" s="87"/>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row>
    <row r="876" spans="1:26" ht="14.25" customHeight="1">
      <c r="A876" s="87"/>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row>
    <row r="877" spans="1:26" ht="14.25" customHeight="1">
      <c r="A877" s="87"/>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row>
    <row r="878" spans="1:26" ht="14.25" customHeight="1">
      <c r="A878" s="87"/>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row>
    <row r="879" spans="1:26" ht="14.25" customHeight="1">
      <c r="A879" s="87"/>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row>
    <row r="880" spans="1:26" ht="14.25" customHeight="1">
      <c r="A880" s="87"/>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row>
  </sheetData>
  <mergeCells count="11">
    <mergeCell ref="B85:E85"/>
    <mergeCell ref="F85:M85"/>
    <mergeCell ref="H87:I87"/>
    <mergeCell ref="H88:I88"/>
    <mergeCell ref="B1:M1"/>
    <mergeCell ref="C2:H2"/>
    <mergeCell ref="I2:M2"/>
    <mergeCell ref="C3:H3"/>
    <mergeCell ref="I3:M3"/>
    <mergeCell ref="B4:M4"/>
    <mergeCell ref="B81:M81"/>
  </mergeCells>
  <pageMargins left="0.70866141732283472" right="0.70866141732283472" top="0.32" bottom="0.39" header="0" footer="0"/>
  <pageSetup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00"/>
  <sheetViews>
    <sheetView workbookViewId="0">
      <selection sqref="A1:L1"/>
    </sheetView>
  </sheetViews>
  <sheetFormatPr baseColWidth="10" defaultColWidth="14.453125" defaultRowHeight="15" customHeight="1"/>
  <cols>
    <col min="1" max="1" width="10.54296875" customWidth="1"/>
    <col min="2" max="2" width="9.1796875" customWidth="1"/>
    <col min="3" max="3" width="9.453125" customWidth="1"/>
    <col min="4" max="6" width="7" customWidth="1"/>
    <col min="7" max="7" width="18.453125" customWidth="1"/>
    <col min="8" max="8" width="67.26953125" customWidth="1"/>
    <col min="9" max="10" width="12.26953125" customWidth="1"/>
    <col min="11" max="11" width="16.81640625" customWidth="1"/>
    <col min="12" max="12" width="28.7265625" customWidth="1"/>
    <col min="13" max="26" width="10.7265625" customWidth="1"/>
  </cols>
  <sheetData>
    <row r="1" spans="1:12" ht="18">
      <c r="A1" s="110" t="s">
        <v>0</v>
      </c>
      <c r="B1" s="108"/>
      <c r="C1" s="108"/>
      <c r="D1" s="108"/>
      <c r="E1" s="108"/>
      <c r="F1" s="108"/>
      <c r="G1" s="108"/>
      <c r="H1" s="108"/>
      <c r="I1" s="108"/>
      <c r="J1" s="108"/>
      <c r="K1" s="108"/>
      <c r="L1" s="108"/>
    </row>
    <row r="2" spans="1:12" ht="14.5">
      <c r="A2" s="3"/>
      <c r="B2" s="111" t="s">
        <v>1</v>
      </c>
      <c r="C2" s="108"/>
      <c r="D2" s="108"/>
      <c r="E2" s="108"/>
      <c r="F2" s="108"/>
      <c r="G2" s="108"/>
      <c r="H2" s="112" t="s">
        <v>2</v>
      </c>
      <c r="I2" s="108"/>
      <c r="J2" s="108"/>
      <c r="K2" s="108"/>
      <c r="L2" s="108"/>
    </row>
    <row r="3" spans="1:12" ht="14.5">
      <c r="A3" s="4" t="s">
        <v>3</v>
      </c>
      <c r="B3" s="113" t="s">
        <v>4</v>
      </c>
      <c r="C3" s="114"/>
      <c r="D3" s="114"/>
      <c r="E3" s="114"/>
      <c r="F3" s="114"/>
      <c r="G3" s="115"/>
      <c r="H3" s="116"/>
      <c r="I3" s="114"/>
      <c r="J3" s="114"/>
      <c r="K3" s="114"/>
      <c r="L3" s="115"/>
    </row>
    <row r="4" spans="1:12" ht="14.5">
      <c r="A4" s="117"/>
      <c r="B4" s="118"/>
      <c r="C4" s="118"/>
      <c r="D4" s="118"/>
      <c r="E4" s="118"/>
      <c r="F4" s="118"/>
      <c r="G4" s="118"/>
      <c r="H4" s="118"/>
      <c r="I4" s="118"/>
      <c r="J4" s="118"/>
      <c r="K4" s="118"/>
      <c r="L4" s="119"/>
    </row>
    <row r="5" spans="1:12" ht="14.5">
      <c r="A5" s="6"/>
      <c r="B5" s="6"/>
      <c r="C5" s="6"/>
      <c r="D5" s="6"/>
      <c r="E5" s="6"/>
      <c r="F5" s="7"/>
      <c r="G5" s="6"/>
      <c r="H5" s="8"/>
      <c r="I5" s="9" t="s">
        <v>5</v>
      </c>
      <c r="J5" s="10" t="s">
        <v>6</v>
      </c>
      <c r="K5" s="11" t="s">
        <v>7</v>
      </c>
      <c r="L5" s="12" t="s">
        <v>8</v>
      </c>
    </row>
    <row r="6" spans="1:12" ht="14.5">
      <c r="A6" s="13"/>
      <c r="B6" s="13"/>
      <c r="C6" s="13"/>
      <c r="D6" s="13"/>
      <c r="E6" s="13"/>
      <c r="F6" s="14"/>
      <c r="G6" s="15"/>
      <c r="H6" s="16" t="s">
        <v>9</v>
      </c>
      <c r="I6" s="17"/>
      <c r="J6" s="18"/>
      <c r="K6" s="19"/>
      <c r="L6" s="20"/>
    </row>
    <row r="7" spans="1:12" ht="14.5">
      <c r="A7" s="23">
        <v>500</v>
      </c>
      <c r="B7" s="23"/>
      <c r="C7" s="23"/>
      <c r="D7" s="23"/>
      <c r="E7" s="23"/>
      <c r="F7" s="24"/>
      <c r="G7" s="23"/>
      <c r="H7" s="25" t="s">
        <v>10</v>
      </c>
      <c r="I7" s="23"/>
      <c r="J7" s="26"/>
      <c r="K7" s="27"/>
      <c r="L7" s="28"/>
    </row>
    <row r="8" spans="1:12" ht="14.5">
      <c r="A8" s="29"/>
      <c r="B8" s="30">
        <v>20</v>
      </c>
      <c r="C8" s="31"/>
      <c r="D8" s="31"/>
      <c r="E8" s="31"/>
      <c r="F8" s="32"/>
      <c r="G8" s="31"/>
      <c r="H8" s="33" t="s">
        <v>11</v>
      </c>
      <c r="I8" s="31"/>
      <c r="J8" s="34"/>
      <c r="K8" s="35"/>
      <c r="L8" s="36"/>
    </row>
    <row r="9" spans="1:12" ht="14.5">
      <c r="A9" s="29"/>
      <c r="B9" s="30"/>
      <c r="C9" s="37">
        <v>10</v>
      </c>
      <c r="D9" s="37"/>
      <c r="E9" s="37"/>
      <c r="F9" s="38"/>
      <c r="G9" s="37"/>
      <c r="H9" s="39" t="s">
        <v>12</v>
      </c>
      <c r="I9" s="40"/>
      <c r="J9" s="41"/>
      <c r="K9" s="42"/>
      <c r="L9" s="43"/>
    </row>
    <row r="10" spans="1:12" ht="14.5">
      <c r="A10" s="29"/>
      <c r="B10" s="30"/>
      <c r="C10" s="44"/>
      <c r="D10" s="45">
        <v>15</v>
      </c>
      <c r="E10" s="46"/>
      <c r="F10" s="47"/>
      <c r="G10" s="46"/>
      <c r="H10" s="48" t="s">
        <v>13</v>
      </c>
      <c r="I10" s="49"/>
      <c r="J10" s="50"/>
      <c r="K10" s="51"/>
      <c r="L10" s="52"/>
    </row>
    <row r="11" spans="1:12" ht="14.5">
      <c r="A11" s="29"/>
      <c r="B11" s="30"/>
      <c r="C11" s="44"/>
      <c r="D11" s="45"/>
      <c r="E11" s="54">
        <v>20</v>
      </c>
      <c r="F11" s="55"/>
      <c r="G11" s="56"/>
      <c r="H11" s="96" t="s">
        <v>86</v>
      </c>
      <c r="I11" s="58"/>
      <c r="J11" s="59"/>
      <c r="K11" s="60"/>
      <c r="L11" s="61"/>
    </row>
    <row r="12" spans="1:12" ht="14.5">
      <c r="A12" s="29"/>
      <c r="B12" s="30"/>
      <c r="C12" s="44"/>
      <c r="D12" s="45"/>
      <c r="E12" s="74"/>
      <c r="F12" s="75"/>
      <c r="G12" s="76"/>
      <c r="H12" s="77" t="s">
        <v>15</v>
      </c>
      <c r="I12" s="78"/>
      <c r="J12" s="79"/>
      <c r="K12" s="80"/>
      <c r="L12" s="97"/>
    </row>
    <row r="13" spans="1:12" ht="14.5">
      <c r="A13" s="29"/>
      <c r="B13" s="30"/>
      <c r="C13" s="44"/>
      <c r="D13" s="45"/>
      <c r="E13" s="65"/>
      <c r="F13" s="66"/>
      <c r="G13" s="65"/>
      <c r="H13" s="98" t="s">
        <v>87</v>
      </c>
      <c r="I13" s="70"/>
      <c r="J13" s="69"/>
      <c r="K13" s="99"/>
      <c r="L13" s="100"/>
    </row>
    <row r="14" spans="1:12" ht="34.5">
      <c r="A14" s="29"/>
      <c r="B14" s="30"/>
      <c r="C14" s="44"/>
      <c r="D14" s="45"/>
      <c r="E14" s="65"/>
      <c r="F14" s="66">
        <v>1</v>
      </c>
      <c r="G14" s="67"/>
      <c r="H14" s="68" t="s">
        <v>88</v>
      </c>
      <c r="I14" s="69" t="s">
        <v>17</v>
      </c>
      <c r="J14" s="70">
        <v>1</v>
      </c>
      <c r="K14" s="69">
        <v>0</v>
      </c>
      <c r="L14" s="71">
        <f t="shared" ref="L14:L57" si="0">K14*J14</f>
        <v>0</v>
      </c>
    </row>
    <row r="15" spans="1:12" ht="34.5">
      <c r="A15" s="29"/>
      <c r="B15" s="30"/>
      <c r="C15" s="44"/>
      <c r="D15" s="45"/>
      <c r="E15" s="65"/>
      <c r="F15" s="66">
        <f t="shared" ref="F15:F57" si="1">F14+1</f>
        <v>2</v>
      </c>
      <c r="G15" s="67"/>
      <c r="H15" s="68" t="s">
        <v>89</v>
      </c>
      <c r="I15" s="69" t="s">
        <v>90</v>
      </c>
      <c r="J15" s="70">
        <v>552</v>
      </c>
      <c r="K15" s="69">
        <v>0</v>
      </c>
      <c r="L15" s="71">
        <f t="shared" si="0"/>
        <v>0</v>
      </c>
    </row>
    <row r="16" spans="1:12" ht="34.5">
      <c r="A16" s="29"/>
      <c r="B16" s="30"/>
      <c r="C16" s="44"/>
      <c r="D16" s="45"/>
      <c r="E16" s="65"/>
      <c r="F16" s="66">
        <f t="shared" si="1"/>
        <v>3</v>
      </c>
      <c r="G16" s="67"/>
      <c r="H16" s="68" t="s">
        <v>91</v>
      </c>
      <c r="I16" s="69" t="s">
        <v>17</v>
      </c>
      <c r="J16" s="70">
        <v>1</v>
      </c>
      <c r="K16" s="69">
        <v>0</v>
      </c>
      <c r="L16" s="71">
        <f t="shared" si="0"/>
        <v>0</v>
      </c>
    </row>
    <row r="17" spans="1:12" ht="34.5">
      <c r="A17" s="29"/>
      <c r="B17" s="30"/>
      <c r="C17" s="44"/>
      <c r="D17" s="45"/>
      <c r="E17" s="65"/>
      <c r="F17" s="66">
        <f t="shared" si="1"/>
        <v>4</v>
      </c>
      <c r="G17" s="67"/>
      <c r="H17" s="68" t="s">
        <v>92</v>
      </c>
      <c r="I17" s="69" t="s">
        <v>22</v>
      </c>
      <c r="J17" s="70">
        <v>1</v>
      </c>
      <c r="K17" s="69">
        <v>0</v>
      </c>
      <c r="L17" s="71">
        <f t="shared" si="0"/>
        <v>0</v>
      </c>
    </row>
    <row r="18" spans="1:12" ht="34.5">
      <c r="A18" s="29"/>
      <c r="B18" s="30"/>
      <c r="C18" s="44"/>
      <c r="D18" s="45"/>
      <c r="E18" s="65"/>
      <c r="F18" s="66">
        <f t="shared" si="1"/>
        <v>5</v>
      </c>
      <c r="G18" s="67"/>
      <c r="H18" s="68" t="s">
        <v>93</v>
      </c>
      <c r="I18" s="69" t="s">
        <v>17</v>
      </c>
      <c r="J18" s="70">
        <v>1</v>
      </c>
      <c r="K18" s="69">
        <v>0</v>
      </c>
      <c r="L18" s="71">
        <f t="shared" si="0"/>
        <v>0</v>
      </c>
    </row>
    <row r="19" spans="1:12" ht="34.5">
      <c r="A19" s="29"/>
      <c r="B19" s="30"/>
      <c r="C19" s="44"/>
      <c r="D19" s="45"/>
      <c r="E19" s="65"/>
      <c r="F19" s="66">
        <f t="shared" si="1"/>
        <v>6</v>
      </c>
      <c r="G19" s="67"/>
      <c r="H19" s="68" t="s">
        <v>94</v>
      </c>
      <c r="I19" s="69" t="s">
        <v>17</v>
      </c>
      <c r="J19" s="70">
        <v>2</v>
      </c>
      <c r="K19" s="69">
        <v>0</v>
      </c>
      <c r="L19" s="71">
        <f t="shared" si="0"/>
        <v>0</v>
      </c>
    </row>
    <row r="20" spans="1:12" ht="34.5">
      <c r="A20" s="29"/>
      <c r="B20" s="30"/>
      <c r="C20" s="44"/>
      <c r="D20" s="45"/>
      <c r="E20" s="65"/>
      <c r="F20" s="66">
        <f t="shared" si="1"/>
        <v>7</v>
      </c>
      <c r="G20" s="67"/>
      <c r="H20" s="68" t="s">
        <v>94</v>
      </c>
      <c r="I20" s="69" t="s">
        <v>17</v>
      </c>
      <c r="J20" s="70">
        <v>2</v>
      </c>
      <c r="K20" s="69">
        <v>0</v>
      </c>
      <c r="L20" s="71">
        <f t="shared" si="0"/>
        <v>0</v>
      </c>
    </row>
    <row r="21" spans="1:12" ht="15.75" customHeight="1">
      <c r="A21" s="29"/>
      <c r="B21" s="30"/>
      <c r="C21" s="44"/>
      <c r="D21" s="45"/>
      <c r="E21" s="65"/>
      <c r="F21" s="66">
        <f t="shared" si="1"/>
        <v>8</v>
      </c>
      <c r="G21" s="67"/>
      <c r="H21" s="68" t="s">
        <v>94</v>
      </c>
      <c r="I21" s="69" t="s">
        <v>17</v>
      </c>
      <c r="J21" s="70">
        <v>1</v>
      </c>
      <c r="K21" s="69">
        <v>0</v>
      </c>
      <c r="L21" s="71">
        <f t="shared" si="0"/>
        <v>0</v>
      </c>
    </row>
    <row r="22" spans="1:12" ht="15.75" customHeight="1">
      <c r="A22" s="29"/>
      <c r="B22" s="30"/>
      <c r="C22" s="44"/>
      <c r="D22" s="45"/>
      <c r="E22" s="65"/>
      <c r="F22" s="66">
        <f t="shared" si="1"/>
        <v>9</v>
      </c>
      <c r="G22" s="67"/>
      <c r="H22" s="68" t="s">
        <v>95</v>
      </c>
      <c r="I22" s="69" t="s">
        <v>17</v>
      </c>
      <c r="J22" s="70">
        <v>1</v>
      </c>
      <c r="K22" s="69">
        <v>0</v>
      </c>
      <c r="L22" s="71">
        <f t="shared" si="0"/>
        <v>0</v>
      </c>
    </row>
    <row r="23" spans="1:12" ht="15.75" customHeight="1">
      <c r="A23" s="29"/>
      <c r="B23" s="30"/>
      <c r="C23" s="44"/>
      <c r="D23" s="45"/>
      <c r="E23" s="65"/>
      <c r="F23" s="66">
        <f t="shared" si="1"/>
        <v>10</v>
      </c>
      <c r="G23" s="67"/>
      <c r="H23" s="68" t="s">
        <v>96</v>
      </c>
      <c r="I23" s="69" t="s">
        <v>17</v>
      </c>
      <c r="J23" s="70">
        <v>1</v>
      </c>
      <c r="K23" s="69">
        <v>0</v>
      </c>
      <c r="L23" s="71">
        <f t="shared" si="0"/>
        <v>0</v>
      </c>
    </row>
    <row r="24" spans="1:12" ht="15.75" customHeight="1">
      <c r="A24" s="29"/>
      <c r="B24" s="30"/>
      <c r="C24" s="44"/>
      <c r="D24" s="45"/>
      <c r="E24" s="65"/>
      <c r="F24" s="66">
        <f t="shared" si="1"/>
        <v>11</v>
      </c>
      <c r="G24" s="67"/>
      <c r="H24" s="68" t="s">
        <v>97</v>
      </c>
      <c r="I24" s="69" t="s">
        <v>17</v>
      </c>
      <c r="J24" s="70">
        <v>1</v>
      </c>
      <c r="K24" s="69">
        <v>0</v>
      </c>
      <c r="L24" s="71">
        <f t="shared" si="0"/>
        <v>0</v>
      </c>
    </row>
    <row r="25" spans="1:12" ht="15.75" customHeight="1">
      <c r="A25" s="29"/>
      <c r="B25" s="30"/>
      <c r="C25" s="44"/>
      <c r="D25" s="45"/>
      <c r="E25" s="65"/>
      <c r="F25" s="66">
        <f t="shared" si="1"/>
        <v>12</v>
      </c>
      <c r="G25" s="67"/>
      <c r="H25" s="68" t="s">
        <v>98</v>
      </c>
      <c r="I25" s="69" t="s">
        <v>17</v>
      </c>
      <c r="J25" s="70">
        <v>1</v>
      </c>
      <c r="K25" s="69">
        <v>0</v>
      </c>
      <c r="L25" s="71">
        <f t="shared" si="0"/>
        <v>0</v>
      </c>
    </row>
    <row r="26" spans="1:12" ht="15.75" customHeight="1">
      <c r="A26" s="29"/>
      <c r="B26" s="30"/>
      <c r="C26" s="44"/>
      <c r="D26" s="45"/>
      <c r="E26" s="65"/>
      <c r="F26" s="66">
        <f t="shared" si="1"/>
        <v>13</v>
      </c>
      <c r="G26" s="67"/>
      <c r="H26" s="68" t="s">
        <v>99</v>
      </c>
      <c r="I26" s="69" t="s">
        <v>17</v>
      </c>
      <c r="J26" s="70">
        <v>1</v>
      </c>
      <c r="K26" s="69">
        <v>0</v>
      </c>
      <c r="L26" s="71">
        <f t="shared" si="0"/>
        <v>0</v>
      </c>
    </row>
    <row r="27" spans="1:12" ht="15.75" customHeight="1">
      <c r="A27" s="29"/>
      <c r="B27" s="30"/>
      <c r="C27" s="44"/>
      <c r="D27" s="45"/>
      <c r="E27" s="65"/>
      <c r="F27" s="66">
        <f t="shared" si="1"/>
        <v>14</v>
      </c>
      <c r="G27" s="67"/>
      <c r="H27" s="68" t="s">
        <v>100</v>
      </c>
      <c r="I27" s="69" t="s">
        <v>17</v>
      </c>
      <c r="J27" s="70">
        <v>1</v>
      </c>
      <c r="K27" s="69">
        <v>0</v>
      </c>
      <c r="L27" s="71">
        <f t="shared" si="0"/>
        <v>0</v>
      </c>
    </row>
    <row r="28" spans="1:12" ht="15.75" customHeight="1">
      <c r="A28" s="29"/>
      <c r="B28" s="30"/>
      <c r="C28" s="44"/>
      <c r="D28" s="45"/>
      <c r="E28" s="65"/>
      <c r="F28" s="66">
        <f t="shared" si="1"/>
        <v>15</v>
      </c>
      <c r="G28" s="67"/>
      <c r="H28" s="68" t="s">
        <v>101</v>
      </c>
      <c r="I28" s="69" t="s">
        <v>17</v>
      </c>
      <c r="J28" s="70">
        <v>1</v>
      </c>
      <c r="K28" s="69">
        <v>0</v>
      </c>
      <c r="L28" s="71">
        <f t="shared" si="0"/>
        <v>0</v>
      </c>
    </row>
    <row r="29" spans="1:12" ht="15.75" customHeight="1">
      <c r="A29" s="29"/>
      <c r="B29" s="30"/>
      <c r="C29" s="44"/>
      <c r="D29" s="45"/>
      <c r="E29" s="65"/>
      <c r="F29" s="66">
        <f t="shared" si="1"/>
        <v>16</v>
      </c>
      <c r="G29" s="67"/>
      <c r="H29" s="68" t="s">
        <v>102</v>
      </c>
      <c r="I29" s="69" t="s">
        <v>17</v>
      </c>
      <c r="J29" s="70">
        <v>1</v>
      </c>
      <c r="K29" s="69">
        <v>0</v>
      </c>
      <c r="L29" s="71">
        <f t="shared" si="0"/>
        <v>0</v>
      </c>
    </row>
    <row r="30" spans="1:12" ht="15.75" customHeight="1">
      <c r="A30" s="29"/>
      <c r="B30" s="30"/>
      <c r="C30" s="44"/>
      <c r="D30" s="45"/>
      <c r="E30" s="65"/>
      <c r="F30" s="66">
        <f t="shared" si="1"/>
        <v>17</v>
      </c>
      <c r="G30" s="67"/>
      <c r="H30" s="68" t="s">
        <v>72</v>
      </c>
      <c r="I30" s="69" t="s">
        <v>17</v>
      </c>
      <c r="J30" s="70">
        <v>1</v>
      </c>
      <c r="K30" s="69">
        <v>0</v>
      </c>
      <c r="L30" s="71">
        <f t="shared" si="0"/>
        <v>0</v>
      </c>
    </row>
    <row r="31" spans="1:12" ht="15.75" customHeight="1">
      <c r="A31" s="29"/>
      <c r="B31" s="30"/>
      <c r="C31" s="44"/>
      <c r="D31" s="45"/>
      <c r="E31" s="65"/>
      <c r="F31" s="66">
        <f t="shared" si="1"/>
        <v>18</v>
      </c>
      <c r="G31" s="67"/>
      <c r="H31" s="68" t="s">
        <v>103</v>
      </c>
      <c r="I31" s="69" t="s">
        <v>17</v>
      </c>
      <c r="J31" s="70">
        <v>1</v>
      </c>
      <c r="K31" s="69">
        <v>0</v>
      </c>
      <c r="L31" s="71">
        <f t="shared" si="0"/>
        <v>0</v>
      </c>
    </row>
    <row r="32" spans="1:12" ht="15.75" customHeight="1">
      <c r="A32" s="29"/>
      <c r="B32" s="30"/>
      <c r="C32" s="44"/>
      <c r="D32" s="45"/>
      <c r="E32" s="65"/>
      <c r="F32" s="66">
        <f t="shared" si="1"/>
        <v>19</v>
      </c>
      <c r="G32" s="67"/>
      <c r="H32" s="68" t="s">
        <v>74</v>
      </c>
      <c r="I32" s="69" t="s">
        <v>17</v>
      </c>
      <c r="J32" s="70">
        <v>2</v>
      </c>
      <c r="K32" s="69">
        <v>0</v>
      </c>
      <c r="L32" s="71">
        <f t="shared" si="0"/>
        <v>0</v>
      </c>
    </row>
    <row r="33" spans="1:12" ht="15.75" customHeight="1">
      <c r="A33" s="29"/>
      <c r="B33" s="30"/>
      <c r="C33" s="44"/>
      <c r="D33" s="45"/>
      <c r="E33" s="65"/>
      <c r="F33" s="66">
        <f t="shared" si="1"/>
        <v>20</v>
      </c>
      <c r="G33" s="67"/>
      <c r="H33" s="68" t="s">
        <v>78</v>
      </c>
      <c r="I33" s="69" t="s">
        <v>17</v>
      </c>
      <c r="J33" s="70">
        <v>1</v>
      </c>
      <c r="K33" s="69">
        <v>0</v>
      </c>
      <c r="L33" s="71">
        <f t="shared" si="0"/>
        <v>0</v>
      </c>
    </row>
    <row r="34" spans="1:12" ht="15.75" customHeight="1">
      <c r="A34" s="29"/>
      <c r="B34" s="30"/>
      <c r="C34" s="44"/>
      <c r="D34" s="45"/>
      <c r="E34" s="65"/>
      <c r="F34" s="66">
        <f t="shared" si="1"/>
        <v>21</v>
      </c>
      <c r="G34" s="67"/>
      <c r="H34" s="68" t="s">
        <v>104</v>
      </c>
      <c r="I34" s="69" t="s">
        <v>17</v>
      </c>
      <c r="J34" s="70">
        <v>1</v>
      </c>
      <c r="K34" s="69">
        <v>0</v>
      </c>
      <c r="L34" s="71">
        <f t="shared" si="0"/>
        <v>0</v>
      </c>
    </row>
    <row r="35" spans="1:12" ht="15.75" customHeight="1">
      <c r="A35" s="29"/>
      <c r="B35" s="30"/>
      <c r="C35" s="44"/>
      <c r="D35" s="45"/>
      <c r="E35" s="65"/>
      <c r="F35" s="66">
        <f t="shared" si="1"/>
        <v>22</v>
      </c>
      <c r="G35" s="67"/>
      <c r="H35" s="68" t="s">
        <v>105</v>
      </c>
      <c r="I35" s="69" t="s">
        <v>42</v>
      </c>
      <c r="J35" s="69">
        <f>2.95*1.1</f>
        <v>3.2450000000000006</v>
      </c>
      <c r="K35" s="69">
        <v>0</v>
      </c>
      <c r="L35" s="71">
        <f t="shared" si="0"/>
        <v>0</v>
      </c>
    </row>
    <row r="36" spans="1:12" ht="15.75" customHeight="1">
      <c r="A36" s="29"/>
      <c r="B36" s="30"/>
      <c r="C36" s="44"/>
      <c r="D36" s="45"/>
      <c r="E36" s="65"/>
      <c r="F36" s="66">
        <f t="shared" si="1"/>
        <v>23</v>
      </c>
      <c r="G36" s="67"/>
      <c r="H36" s="68" t="s">
        <v>106</v>
      </c>
      <c r="I36" s="69" t="s">
        <v>42</v>
      </c>
      <c r="J36" s="69">
        <f>8.95*1.1</f>
        <v>9.8450000000000006</v>
      </c>
      <c r="K36" s="69">
        <v>0</v>
      </c>
      <c r="L36" s="71">
        <f t="shared" si="0"/>
        <v>0</v>
      </c>
    </row>
    <row r="37" spans="1:12" ht="15.75" customHeight="1">
      <c r="A37" s="29"/>
      <c r="B37" s="30"/>
      <c r="C37" s="44"/>
      <c r="D37" s="45"/>
      <c r="E37" s="65"/>
      <c r="F37" s="66">
        <f t="shared" si="1"/>
        <v>24</v>
      </c>
      <c r="G37" s="67"/>
      <c r="H37" s="68" t="s">
        <v>107</v>
      </c>
      <c r="I37" s="69" t="s">
        <v>42</v>
      </c>
      <c r="J37" s="69">
        <f>23.94*1.1</f>
        <v>26.334000000000003</v>
      </c>
      <c r="K37" s="69">
        <v>0</v>
      </c>
      <c r="L37" s="71">
        <f t="shared" si="0"/>
        <v>0</v>
      </c>
    </row>
    <row r="38" spans="1:12" ht="15.75" customHeight="1">
      <c r="A38" s="29"/>
      <c r="B38" s="30"/>
      <c r="C38" s="44"/>
      <c r="D38" s="45"/>
      <c r="E38" s="65"/>
      <c r="F38" s="66">
        <f t="shared" si="1"/>
        <v>25</v>
      </c>
      <c r="G38" s="67"/>
      <c r="H38" s="68" t="s">
        <v>108</v>
      </c>
      <c r="I38" s="69" t="s">
        <v>42</v>
      </c>
      <c r="J38" s="69">
        <f>8.9*1.1</f>
        <v>9.7900000000000009</v>
      </c>
      <c r="K38" s="69">
        <v>0</v>
      </c>
      <c r="L38" s="71">
        <f t="shared" si="0"/>
        <v>0</v>
      </c>
    </row>
    <row r="39" spans="1:12" ht="15.75" customHeight="1">
      <c r="A39" s="29"/>
      <c r="B39" s="30"/>
      <c r="C39" s="44"/>
      <c r="D39" s="45"/>
      <c r="E39" s="65"/>
      <c r="F39" s="66">
        <f t="shared" si="1"/>
        <v>26</v>
      </c>
      <c r="G39" s="67"/>
      <c r="H39" s="68" t="s">
        <v>109</v>
      </c>
      <c r="I39" s="69" t="s">
        <v>42</v>
      </c>
      <c r="J39" s="69">
        <f>10.87*1.1</f>
        <v>11.957000000000001</v>
      </c>
      <c r="K39" s="69">
        <v>0</v>
      </c>
      <c r="L39" s="71">
        <f t="shared" si="0"/>
        <v>0</v>
      </c>
    </row>
    <row r="40" spans="1:12" ht="15.75" customHeight="1">
      <c r="A40" s="29"/>
      <c r="B40" s="30"/>
      <c r="C40" s="44"/>
      <c r="D40" s="45"/>
      <c r="E40" s="65"/>
      <c r="F40" s="66">
        <f t="shared" si="1"/>
        <v>27</v>
      </c>
      <c r="G40" s="67"/>
      <c r="H40" s="68" t="s">
        <v>110</v>
      </c>
      <c r="I40" s="69" t="s">
        <v>42</v>
      </c>
      <c r="J40" s="69">
        <f>0.6*1.1</f>
        <v>0.66</v>
      </c>
      <c r="K40" s="69">
        <v>0</v>
      </c>
      <c r="L40" s="71">
        <f t="shared" si="0"/>
        <v>0</v>
      </c>
    </row>
    <row r="41" spans="1:12" ht="15.75" customHeight="1">
      <c r="A41" s="29"/>
      <c r="B41" s="30"/>
      <c r="C41" s="44"/>
      <c r="D41" s="45"/>
      <c r="E41" s="65"/>
      <c r="F41" s="66">
        <f t="shared" si="1"/>
        <v>28</v>
      </c>
      <c r="G41" s="67"/>
      <c r="H41" s="68" t="s">
        <v>111</v>
      </c>
      <c r="I41" s="69" t="s">
        <v>17</v>
      </c>
      <c r="J41" s="106">
        <v>3</v>
      </c>
      <c r="K41" s="69">
        <v>0</v>
      </c>
      <c r="L41" s="71">
        <f t="shared" si="0"/>
        <v>0</v>
      </c>
    </row>
    <row r="42" spans="1:12" ht="15.75" customHeight="1">
      <c r="A42" s="29"/>
      <c r="B42" s="30"/>
      <c r="C42" s="44"/>
      <c r="D42" s="45"/>
      <c r="E42" s="65"/>
      <c r="F42" s="66">
        <f t="shared" si="1"/>
        <v>29</v>
      </c>
      <c r="G42" s="67"/>
      <c r="H42" s="68" t="s">
        <v>112</v>
      </c>
      <c r="I42" s="69" t="s">
        <v>17</v>
      </c>
      <c r="J42" s="106">
        <v>3</v>
      </c>
      <c r="K42" s="69">
        <v>0</v>
      </c>
      <c r="L42" s="71">
        <f t="shared" si="0"/>
        <v>0</v>
      </c>
    </row>
    <row r="43" spans="1:12" ht="15.75" customHeight="1">
      <c r="A43" s="29"/>
      <c r="B43" s="30"/>
      <c r="C43" s="44"/>
      <c r="D43" s="45"/>
      <c r="E43" s="65"/>
      <c r="F43" s="66">
        <f t="shared" si="1"/>
        <v>30</v>
      </c>
      <c r="G43" s="67"/>
      <c r="H43" s="68" t="s">
        <v>113</v>
      </c>
      <c r="I43" s="69" t="s">
        <v>17</v>
      </c>
      <c r="J43" s="106">
        <v>6</v>
      </c>
      <c r="K43" s="69">
        <v>0</v>
      </c>
      <c r="L43" s="71">
        <f t="shared" si="0"/>
        <v>0</v>
      </c>
    </row>
    <row r="44" spans="1:12" ht="15.75" customHeight="1">
      <c r="A44" s="29"/>
      <c r="B44" s="30"/>
      <c r="C44" s="44"/>
      <c r="D44" s="45"/>
      <c r="E44" s="65"/>
      <c r="F44" s="66">
        <f t="shared" si="1"/>
        <v>31</v>
      </c>
      <c r="G44" s="67"/>
      <c r="H44" s="68" t="s">
        <v>114</v>
      </c>
      <c r="I44" s="69" t="s">
        <v>17</v>
      </c>
      <c r="J44" s="106">
        <v>1</v>
      </c>
      <c r="K44" s="69">
        <v>0</v>
      </c>
      <c r="L44" s="71">
        <f t="shared" si="0"/>
        <v>0</v>
      </c>
    </row>
    <row r="45" spans="1:12" ht="15.75" customHeight="1">
      <c r="A45" s="29"/>
      <c r="B45" s="30"/>
      <c r="C45" s="44"/>
      <c r="D45" s="45"/>
      <c r="E45" s="65"/>
      <c r="F45" s="66">
        <f t="shared" si="1"/>
        <v>32</v>
      </c>
      <c r="G45" s="67"/>
      <c r="H45" s="68" t="s">
        <v>115</v>
      </c>
      <c r="I45" s="69" t="s">
        <v>17</v>
      </c>
      <c r="J45" s="106">
        <v>1</v>
      </c>
      <c r="K45" s="69">
        <v>0</v>
      </c>
      <c r="L45" s="71">
        <f t="shared" si="0"/>
        <v>0</v>
      </c>
    </row>
    <row r="46" spans="1:12" ht="15.75" customHeight="1">
      <c r="A46" s="29"/>
      <c r="B46" s="30"/>
      <c r="C46" s="44"/>
      <c r="D46" s="45"/>
      <c r="E46" s="65"/>
      <c r="F46" s="66">
        <f t="shared" si="1"/>
        <v>33</v>
      </c>
      <c r="G46" s="67"/>
      <c r="H46" s="68" t="s">
        <v>116</v>
      </c>
      <c r="I46" s="69" t="s">
        <v>17</v>
      </c>
      <c r="J46" s="106">
        <v>3</v>
      </c>
      <c r="K46" s="69">
        <v>0</v>
      </c>
      <c r="L46" s="71">
        <f t="shared" si="0"/>
        <v>0</v>
      </c>
    </row>
    <row r="47" spans="1:12" ht="15.75" customHeight="1">
      <c r="A47" s="29"/>
      <c r="B47" s="30"/>
      <c r="C47" s="44"/>
      <c r="D47" s="45"/>
      <c r="E47" s="65"/>
      <c r="F47" s="66">
        <f t="shared" si="1"/>
        <v>34</v>
      </c>
      <c r="G47" s="67"/>
      <c r="H47" s="68" t="s">
        <v>117</v>
      </c>
      <c r="I47" s="69" t="s">
        <v>17</v>
      </c>
      <c r="J47" s="106">
        <v>3</v>
      </c>
      <c r="K47" s="69">
        <v>0</v>
      </c>
      <c r="L47" s="71">
        <f t="shared" si="0"/>
        <v>0</v>
      </c>
    </row>
    <row r="48" spans="1:12" ht="15.75" customHeight="1">
      <c r="A48" s="29"/>
      <c r="B48" s="30"/>
      <c r="C48" s="44"/>
      <c r="D48" s="45"/>
      <c r="E48" s="65"/>
      <c r="F48" s="66">
        <f t="shared" si="1"/>
        <v>35</v>
      </c>
      <c r="G48" s="67"/>
      <c r="H48" s="68" t="s">
        <v>118</v>
      </c>
      <c r="I48" s="69" t="s">
        <v>17</v>
      </c>
      <c r="J48" s="106">
        <v>1</v>
      </c>
      <c r="K48" s="69">
        <v>0</v>
      </c>
      <c r="L48" s="71">
        <f t="shared" si="0"/>
        <v>0</v>
      </c>
    </row>
    <row r="49" spans="1:12" ht="15.75" customHeight="1">
      <c r="A49" s="29"/>
      <c r="B49" s="30"/>
      <c r="C49" s="44"/>
      <c r="D49" s="45"/>
      <c r="E49" s="65"/>
      <c r="F49" s="66">
        <f t="shared" si="1"/>
        <v>36</v>
      </c>
      <c r="G49" s="67"/>
      <c r="H49" s="68" t="s">
        <v>119</v>
      </c>
      <c r="I49" s="69" t="s">
        <v>17</v>
      </c>
      <c r="J49" s="106">
        <v>1</v>
      </c>
      <c r="K49" s="69">
        <v>0</v>
      </c>
      <c r="L49" s="71">
        <f t="shared" si="0"/>
        <v>0</v>
      </c>
    </row>
    <row r="50" spans="1:12" ht="15.75" customHeight="1">
      <c r="A50" s="29"/>
      <c r="B50" s="30"/>
      <c r="C50" s="44"/>
      <c r="D50" s="45"/>
      <c r="E50" s="65"/>
      <c r="F50" s="66">
        <f t="shared" si="1"/>
        <v>37</v>
      </c>
      <c r="G50" s="67"/>
      <c r="H50" s="68" t="s">
        <v>120</v>
      </c>
      <c r="I50" s="69" t="s">
        <v>17</v>
      </c>
      <c r="J50" s="106">
        <v>1</v>
      </c>
      <c r="K50" s="69">
        <v>0</v>
      </c>
      <c r="L50" s="71">
        <f t="shared" si="0"/>
        <v>0</v>
      </c>
    </row>
    <row r="51" spans="1:12" ht="15.75" customHeight="1">
      <c r="A51" s="29"/>
      <c r="B51" s="30"/>
      <c r="C51" s="44"/>
      <c r="D51" s="45"/>
      <c r="E51" s="65"/>
      <c r="F51" s="66">
        <f t="shared" si="1"/>
        <v>38</v>
      </c>
      <c r="G51" s="67"/>
      <c r="H51" s="68" t="s">
        <v>121</v>
      </c>
      <c r="I51" s="69" t="s">
        <v>17</v>
      </c>
      <c r="J51" s="106">
        <v>1</v>
      </c>
      <c r="K51" s="69">
        <v>0</v>
      </c>
      <c r="L51" s="71">
        <f t="shared" si="0"/>
        <v>0</v>
      </c>
    </row>
    <row r="52" spans="1:12" ht="15.75" customHeight="1">
      <c r="A52" s="29"/>
      <c r="B52" s="30"/>
      <c r="C52" s="44"/>
      <c r="D52" s="45"/>
      <c r="E52" s="65"/>
      <c r="F52" s="66">
        <f t="shared" si="1"/>
        <v>39</v>
      </c>
      <c r="G52" s="67"/>
      <c r="H52" s="68" t="s">
        <v>122</v>
      </c>
      <c r="I52" s="69" t="s">
        <v>17</v>
      </c>
      <c r="J52" s="106">
        <v>1</v>
      </c>
      <c r="K52" s="69">
        <v>0</v>
      </c>
      <c r="L52" s="71">
        <f t="shared" si="0"/>
        <v>0</v>
      </c>
    </row>
    <row r="53" spans="1:12" ht="15.75" customHeight="1">
      <c r="A53" s="29"/>
      <c r="B53" s="30"/>
      <c r="C53" s="44"/>
      <c r="D53" s="45"/>
      <c r="E53" s="65"/>
      <c r="F53" s="66">
        <f t="shared" si="1"/>
        <v>40</v>
      </c>
      <c r="G53" s="67"/>
      <c r="H53" s="68" t="s">
        <v>123</v>
      </c>
      <c r="I53" s="69" t="s">
        <v>90</v>
      </c>
      <c r="J53" s="106">
        <v>1</v>
      </c>
      <c r="K53" s="69">
        <v>0</v>
      </c>
      <c r="L53" s="71">
        <f t="shared" si="0"/>
        <v>0</v>
      </c>
    </row>
    <row r="54" spans="1:12" ht="15.75" customHeight="1">
      <c r="A54" s="29"/>
      <c r="B54" s="30"/>
      <c r="C54" s="44"/>
      <c r="D54" s="45"/>
      <c r="E54" s="65"/>
      <c r="F54" s="66">
        <f t="shared" si="1"/>
        <v>41</v>
      </c>
      <c r="G54" s="67"/>
      <c r="H54" s="101" t="s">
        <v>124</v>
      </c>
      <c r="I54" s="69" t="s">
        <v>17</v>
      </c>
      <c r="J54" s="106">
        <v>56</v>
      </c>
      <c r="K54" s="69">
        <v>0</v>
      </c>
      <c r="L54" s="71">
        <f t="shared" si="0"/>
        <v>0</v>
      </c>
    </row>
    <row r="55" spans="1:12" ht="15.75" customHeight="1">
      <c r="A55" s="29"/>
      <c r="B55" s="30"/>
      <c r="C55" s="44"/>
      <c r="D55" s="45"/>
      <c r="E55" s="65"/>
      <c r="F55" s="66">
        <f t="shared" si="1"/>
        <v>42</v>
      </c>
      <c r="G55" s="67"/>
      <c r="H55" s="102" t="s">
        <v>125</v>
      </c>
      <c r="I55" s="69" t="s">
        <v>126</v>
      </c>
      <c r="J55" s="69">
        <v>2</v>
      </c>
      <c r="K55" s="69">
        <v>0</v>
      </c>
      <c r="L55" s="71">
        <f t="shared" si="0"/>
        <v>0</v>
      </c>
    </row>
    <row r="56" spans="1:12" ht="15.75" customHeight="1">
      <c r="A56" s="29"/>
      <c r="B56" s="30"/>
      <c r="C56" s="44"/>
      <c r="D56" s="45"/>
      <c r="E56" s="65"/>
      <c r="F56" s="66">
        <f t="shared" si="1"/>
        <v>43</v>
      </c>
      <c r="G56" s="67"/>
      <c r="H56" s="102" t="s">
        <v>127</v>
      </c>
      <c r="I56" s="69" t="s">
        <v>22</v>
      </c>
      <c r="J56" s="106">
        <v>1</v>
      </c>
      <c r="K56" s="69">
        <v>0</v>
      </c>
      <c r="L56" s="71">
        <f t="shared" si="0"/>
        <v>0</v>
      </c>
    </row>
    <row r="57" spans="1:12" ht="15.75" customHeight="1">
      <c r="A57" s="29"/>
      <c r="B57" s="30"/>
      <c r="C57" s="44"/>
      <c r="D57" s="45"/>
      <c r="E57" s="65"/>
      <c r="F57" s="66">
        <f t="shared" si="1"/>
        <v>44</v>
      </c>
      <c r="G57" s="67"/>
      <c r="H57" s="102" t="s">
        <v>128</v>
      </c>
      <c r="I57" s="69" t="s">
        <v>22</v>
      </c>
      <c r="J57" s="106">
        <v>5</v>
      </c>
      <c r="K57" s="69">
        <v>0</v>
      </c>
      <c r="L57" s="71">
        <f t="shared" si="0"/>
        <v>0</v>
      </c>
    </row>
    <row r="58" spans="1:12" ht="15.75" customHeight="1">
      <c r="A58" s="29"/>
      <c r="B58" s="30"/>
      <c r="C58" s="44"/>
      <c r="D58" s="45"/>
      <c r="E58" s="65"/>
      <c r="F58" s="66"/>
      <c r="G58" s="65"/>
      <c r="H58" s="98" t="s">
        <v>129</v>
      </c>
      <c r="I58" s="70"/>
      <c r="J58" s="69"/>
      <c r="K58" s="69"/>
      <c r="L58" s="100">
        <f>SUM(L59:L91)</f>
        <v>0</v>
      </c>
    </row>
    <row r="59" spans="1:12" ht="15.75" customHeight="1">
      <c r="A59" s="29"/>
      <c r="B59" s="30"/>
      <c r="C59" s="44"/>
      <c r="D59" s="45"/>
      <c r="E59" s="65"/>
      <c r="F59" s="66">
        <v>45</v>
      </c>
      <c r="G59" s="67"/>
      <c r="H59" s="68" t="s">
        <v>88</v>
      </c>
      <c r="I59" s="69" t="s">
        <v>17</v>
      </c>
      <c r="J59" s="70">
        <v>2</v>
      </c>
      <c r="K59" s="69">
        <v>0</v>
      </c>
      <c r="L59" s="71">
        <f t="shared" ref="L59:L91" si="2">K59*J59</f>
        <v>0</v>
      </c>
    </row>
    <row r="60" spans="1:12" ht="15.75" customHeight="1">
      <c r="A60" s="29"/>
      <c r="B60" s="30"/>
      <c r="C60" s="44"/>
      <c r="D60" s="45"/>
      <c r="E60" s="65"/>
      <c r="F60" s="66">
        <f t="shared" ref="F60:F91" si="3">F59+1</f>
        <v>46</v>
      </c>
      <c r="G60" s="67"/>
      <c r="H60" s="68" t="s">
        <v>89</v>
      </c>
      <c r="I60" s="69" t="s">
        <v>90</v>
      </c>
      <c r="J60" s="70">
        <v>1300</v>
      </c>
      <c r="K60" s="69">
        <v>0</v>
      </c>
      <c r="L60" s="71">
        <f t="shared" si="2"/>
        <v>0</v>
      </c>
    </row>
    <row r="61" spans="1:12" ht="15.75" customHeight="1">
      <c r="A61" s="29"/>
      <c r="B61" s="30"/>
      <c r="C61" s="44"/>
      <c r="D61" s="45"/>
      <c r="E61" s="65"/>
      <c r="F61" s="66">
        <f t="shared" si="3"/>
        <v>47</v>
      </c>
      <c r="G61" s="67"/>
      <c r="H61" s="68" t="s">
        <v>91</v>
      </c>
      <c r="I61" s="69" t="s">
        <v>17</v>
      </c>
      <c r="J61" s="70">
        <v>2</v>
      </c>
      <c r="K61" s="69">
        <v>0</v>
      </c>
      <c r="L61" s="71">
        <f t="shared" si="2"/>
        <v>0</v>
      </c>
    </row>
    <row r="62" spans="1:12" ht="15.75" customHeight="1">
      <c r="A62" s="29"/>
      <c r="B62" s="30"/>
      <c r="C62" s="44"/>
      <c r="D62" s="45"/>
      <c r="E62" s="65"/>
      <c r="F62" s="66">
        <f t="shared" si="3"/>
        <v>48</v>
      </c>
      <c r="G62" s="67"/>
      <c r="H62" s="68" t="s">
        <v>92</v>
      </c>
      <c r="I62" s="69" t="s">
        <v>17</v>
      </c>
      <c r="J62" s="70">
        <v>2</v>
      </c>
      <c r="K62" s="69">
        <v>0</v>
      </c>
      <c r="L62" s="71">
        <f t="shared" si="2"/>
        <v>0</v>
      </c>
    </row>
    <row r="63" spans="1:12" ht="15.75" customHeight="1">
      <c r="A63" s="29"/>
      <c r="B63" s="30"/>
      <c r="C63" s="44"/>
      <c r="D63" s="45"/>
      <c r="E63" s="65"/>
      <c r="F63" s="66">
        <f t="shared" si="3"/>
        <v>49</v>
      </c>
      <c r="G63" s="67"/>
      <c r="H63" s="68" t="s">
        <v>93</v>
      </c>
      <c r="I63" s="69" t="s">
        <v>17</v>
      </c>
      <c r="J63" s="70">
        <v>2</v>
      </c>
      <c r="K63" s="69">
        <v>0</v>
      </c>
      <c r="L63" s="71">
        <f t="shared" si="2"/>
        <v>0</v>
      </c>
    </row>
    <row r="64" spans="1:12" ht="15.75" customHeight="1">
      <c r="A64" s="29"/>
      <c r="B64" s="30"/>
      <c r="C64" s="44"/>
      <c r="D64" s="45"/>
      <c r="E64" s="65"/>
      <c r="F64" s="66">
        <f t="shared" si="3"/>
        <v>50</v>
      </c>
      <c r="G64" s="67"/>
      <c r="H64" s="68" t="s">
        <v>130</v>
      </c>
      <c r="I64" s="69" t="s">
        <v>17</v>
      </c>
      <c r="J64" s="70">
        <v>2</v>
      </c>
      <c r="K64" s="69">
        <v>0</v>
      </c>
      <c r="L64" s="71">
        <f t="shared" si="2"/>
        <v>0</v>
      </c>
    </row>
    <row r="65" spans="1:12" ht="15.75" customHeight="1">
      <c r="A65" s="29"/>
      <c r="B65" s="30"/>
      <c r="C65" s="44"/>
      <c r="D65" s="45"/>
      <c r="E65" s="65"/>
      <c r="F65" s="66">
        <f t="shared" si="3"/>
        <v>51</v>
      </c>
      <c r="G65" s="67"/>
      <c r="H65" s="68" t="s">
        <v>130</v>
      </c>
      <c r="I65" s="69" t="s">
        <v>17</v>
      </c>
      <c r="J65" s="70">
        <v>2</v>
      </c>
      <c r="K65" s="69">
        <v>0</v>
      </c>
      <c r="L65" s="71">
        <f t="shared" si="2"/>
        <v>0</v>
      </c>
    </row>
    <row r="66" spans="1:12" ht="15.75" customHeight="1">
      <c r="A66" s="29"/>
      <c r="B66" s="30"/>
      <c r="C66" s="44"/>
      <c r="D66" s="45"/>
      <c r="E66" s="65"/>
      <c r="F66" s="66">
        <f t="shared" si="3"/>
        <v>52</v>
      </c>
      <c r="G66" s="67"/>
      <c r="H66" s="68" t="s">
        <v>130</v>
      </c>
      <c r="I66" s="69" t="s">
        <v>17</v>
      </c>
      <c r="J66" s="70">
        <v>4</v>
      </c>
      <c r="K66" s="69">
        <v>0</v>
      </c>
      <c r="L66" s="71">
        <f t="shared" si="2"/>
        <v>0</v>
      </c>
    </row>
    <row r="67" spans="1:12" ht="15.75" customHeight="1">
      <c r="A67" s="29"/>
      <c r="B67" s="30"/>
      <c r="C67" s="44"/>
      <c r="D67" s="45"/>
      <c r="E67" s="65"/>
      <c r="F67" s="66">
        <f t="shared" si="3"/>
        <v>53</v>
      </c>
      <c r="G67" s="67"/>
      <c r="H67" s="68" t="s">
        <v>96</v>
      </c>
      <c r="I67" s="69" t="s">
        <v>17</v>
      </c>
      <c r="J67" s="70">
        <v>2</v>
      </c>
      <c r="K67" s="69">
        <v>0</v>
      </c>
      <c r="L67" s="71">
        <f t="shared" si="2"/>
        <v>0</v>
      </c>
    </row>
    <row r="68" spans="1:12" ht="15.75" customHeight="1">
      <c r="A68" s="29"/>
      <c r="B68" s="30"/>
      <c r="C68" s="44"/>
      <c r="D68" s="45"/>
      <c r="E68" s="65"/>
      <c r="F68" s="66">
        <f t="shared" si="3"/>
        <v>54</v>
      </c>
      <c r="G68" s="67"/>
      <c r="H68" s="68" t="s">
        <v>97</v>
      </c>
      <c r="I68" s="69" t="s">
        <v>17</v>
      </c>
      <c r="J68" s="70">
        <v>1</v>
      </c>
      <c r="K68" s="69">
        <v>0</v>
      </c>
      <c r="L68" s="71">
        <f t="shared" si="2"/>
        <v>0</v>
      </c>
    </row>
    <row r="69" spans="1:12" ht="15.75" customHeight="1">
      <c r="A69" s="29"/>
      <c r="B69" s="30"/>
      <c r="C69" s="44"/>
      <c r="D69" s="45"/>
      <c r="E69" s="65"/>
      <c r="F69" s="66">
        <f t="shared" si="3"/>
        <v>55</v>
      </c>
      <c r="G69" s="67"/>
      <c r="H69" s="68" t="s">
        <v>98</v>
      </c>
      <c r="I69" s="69" t="s">
        <v>17</v>
      </c>
      <c r="J69" s="70">
        <v>2</v>
      </c>
      <c r="K69" s="69">
        <v>0</v>
      </c>
      <c r="L69" s="71">
        <f t="shared" si="2"/>
        <v>0</v>
      </c>
    </row>
    <row r="70" spans="1:12" ht="15.75" customHeight="1">
      <c r="A70" s="29"/>
      <c r="B70" s="30"/>
      <c r="C70" s="44"/>
      <c r="D70" s="45"/>
      <c r="E70" s="65"/>
      <c r="F70" s="66">
        <f t="shared" si="3"/>
        <v>56</v>
      </c>
      <c r="G70" s="67"/>
      <c r="H70" s="68" t="s">
        <v>99</v>
      </c>
      <c r="I70" s="69" t="s">
        <v>17</v>
      </c>
      <c r="J70" s="70">
        <v>2</v>
      </c>
      <c r="K70" s="69">
        <v>0</v>
      </c>
      <c r="L70" s="71">
        <f t="shared" si="2"/>
        <v>0</v>
      </c>
    </row>
    <row r="71" spans="1:12" ht="15.75" customHeight="1">
      <c r="A71" s="29"/>
      <c r="B71" s="30"/>
      <c r="C71" s="44"/>
      <c r="D71" s="45"/>
      <c r="E71" s="65"/>
      <c r="F71" s="66">
        <f t="shared" si="3"/>
        <v>57</v>
      </c>
      <c r="G71" s="67"/>
      <c r="H71" s="68" t="s">
        <v>100</v>
      </c>
      <c r="I71" s="69" t="s">
        <v>17</v>
      </c>
      <c r="J71" s="70">
        <v>2</v>
      </c>
      <c r="K71" s="69">
        <v>0</v>
      </c>
      <c r="L71" s="71">
        <f t="shared" si="2"/>
        <v>0</v>
      </c>
    </row>
    <row r="72" spans="1:12" ht="15.75" customHeight="1">
      <c r="A72" s="29"/>
      <c r="B72" s="30"/>
      <c r="C72" s="44"/>
      <c r="D72" s="45"/>
      <c r="E72" s="65"/>
      <c r="F72" s="66">
        <f t="shared" si="3"/>
        <v>58</v>
      </c>
      <c r="G72" s="67"/>
      <c r="H72" s="68" t="s">
        <v>101</v>
      </c>
      <c r="I72" s="69" t="s">
        <v>17</v>
      </c>
      <c r="J72" s="70">
        <v>1</v>
      </c>
      <c r="K72" s="69">
        <v>0</v>
      </c>
      <c r="L72" s="71">
        <f t="shared" si="2"/>
        <v>0</v>
      </c>
    </row>
    <row r="73" spans="1:12" ht="15.75" customHeight="1">
      <c r="A73" s="29"/>
      <c r="B73" s="30"/>
      <c r="C73" s="44"/>
      <c r="D73" s="45"/>
      <c r="E73" s="65"/>
      <c r="F73" s="66">
        <f t="shared" si="3"/>
        <v>59</v>
      </c>
      <c r="G73" s="67"/>
      <c r="H73" s="68" t="s">
        <v>102</v>
      </c>
      <c r="I73" s="69" t="s">
        <v>17</v>
      </c>
      <c r="J73" s="70">
        <v>1</v>
      </c>
      <c r="K73" s="69">
        <v>0</v>
      </c>
      <c r="L73" s="71">
        <f t="shared" si="2"/>
        <v>0</v>
      </c>
    </row>
    <row r="74" spans="1:12" ht="15.75" customHeight="1">
      <c r="A74" s="29"/>
      <c r="B74" s="30"/>
      <c r="C74" s="44"/>
      <c r="D74" s="45"/>
      <c r="E74" s="65"/>
      <c r="F74" s="66">
        <f t="shared" si="3"/>
        <v>60</v>
      </c>
      <c r="G74" s="67"/>
      <c r="H74" s="68" t="s">
        <v>72</v>
      </c>
      <c r="I74" s="69" t="s">
        <v>17</v>
      </c>
      <c r="J74" s="70">
        <v>1</v>
      </c>
      <c r="K74" s="69">
        <v>0</v>
      </c>
      <c r="L74" s="71">
        <f t="shared" si="2"/>
        <v>0</v>
      </c>
    </row>
    <row r="75" spans="1:12" ht="15.75" customHeight="1">
      <c r="A75" s="29"/>
      <c r="B75" s="30"/>
      <c r="C75" s="44"/>
      <c r="D75" s="45"/>
      <c r="E75" s="65"/>
      <c r="F75" s="66">
        <f t="shared" si="3"/>
        <v>61</v>
      </c>
      <c r="G75" s="67"/>
      <c r="H75" s="68" t="s">
        <v>103</v>
      </c>
      <c r="I75" s="69" t="s">
        <v>17</v>
      </c>
      <c r="J75" s="70">
        <v>1</v>
      </c>
      <c r="K75" s="69">
        <v>0</v>
      </c>
      <c r="L75" s="71">
        <f t="shared" si="2"/>
        <v>0</v>
      </c>
    </row>
    <row r="76" spans="1:12" ht="15.75" customHeight="1">
      <c r="A76" s="29"/>
      <c r="B76" s="30"/>
      <c r="C76" s="44"/>
      <c r="D76" s="45"/>
      <c r="E76" s="65"/>
      <c r="F76" s="66">
        <f t="shared" si="3"/>
        <v>62</v>
      </c>
      <c r="G76" s="67"/>
      <c r="H76" s="68" t="s">
        <v>131</v>
      </c>
      <c r="I76" s="69" t="s">
        <v>17</v>
      </c>
      <c r="J76" s="70">
        <v>2</v>
      </c>
      <c r="K76" s="69">
        <v>0</v>
      </c>
      <c r="L76" s="71">
        <f t="shared" si="2"/>
        <v>0</v>
      </c>
    </row>
    <row r="77" spans="1:12" ht="15.75" customHeight="1">
      <c r="A77" s="29"/>
      <c r="B77" s="30"/>
      <c r="C77" s="44"/>
      <c r="D77" s="45"/>
      <c r="E77" s="65"/>
      <c r="F77" s="66">
        <f t="shared" si="3"/>
        <v>63</v>
      </c>
      <c r="G77" s="67"/>
      <c r="H77" s="68" t="s">
        <v>70</v>
      </c>
      <c r="I77" s="69" t="s">
        <v>17</v>
      </c>
      <c r="J77" s="70">
        <v>1</v>
      </c>
      <c r="K77" s="69">
        <v>0</v>
      </c>
      <c r="L77" s="71">
        <f t="shared" si="2"/>
        <v>0</v>
      </c>
    </row>
    <row r="78" spans="1:12" ht="15.75" customHeight="1">
      <c r="A78" s="29"/>
      <c r="B78" s="30"/>
      <c r="C78" s="44"/>
      <c r="D78" s="45"/>
      <c r="E78" s="65"/>
      <c r="F78" s="66">
        <f t="shared" si="3"/>
        <v>64</v>
      </c>
      <c r="G78" s="67"/>
      <c r="H78" s="68" t="s">
        <v>104</v>
      </c>
      <c r="I78" s="69" t="s">
        <v>17</v>
      </c>
      <c r="J78" s="70">
        <v>1</v>
      </c>
      <c r="K78" s="69">
        <v>0</v>
      </c>
      <c r="L78" s="71">
        <f t="shared" si="2"/>
        <v>0</v>
      </c>
    </row>
    <row r="79" spans="1:12" ht="15.75" customHeight="1">
      <c r="A79" s="29"/>
      <c r="B79" s="30"/>
      <c r="C79" s="44"/>
      <c r="D79" s="45"/>
      <c r="E79" s="65"/>
      <c r="F79" s="66">
        <f t="shared" si="3"/>
        <v>65</v>
      </c>
      <c r="G79" s="67"/>
      <c r="H79" s="68" t="s">
        <v>105</v>
      </c>
      <c r="I79" s="69" t="s">
        <v>42</v>
      </c>
      <c r="J79" s="69">
        <f>5.9*1.1</f>
        <v>6.4900000000000011</v>
      </c>
      <c r="K79" s="69">
        <v>0</v>
      </c>
      <c r="L79" s="71">
        <f t="shared" si="2"/>
        <v>0</v>
      </c>
    </row>
    <row r="80" spans="1:12" ht="15.75" customHeight="1">
      <c r="A80" s="29"/>
      <c r="B80" s="30"/>
      <c r="C80" s="44"/>
      <c r="D80" s="45"/>
      <c r="E80" s="65"/>
      <c r="F80" s="66">
        <f t="shared" si="3"/>
        <v>66</v>
      </c>
      <c r="G80" s="67"/>
      <c r="H80" s="68" t="s">
        <v>106</v>
      </c>
      <c r="I80" s="69" t="s">
        <v>42</v>
      </c>
      <c r="J80" s="69">
        <f>2*1.1</f>
        <v>2.2000000000000002</v>
      </c>
      <c r="K80" s="69">
        <v>0</v>
      </c>
      <c r="L80" s="71">
        <f t="shared" si="2"/>
        <v>0</v>
      </c>
    </row>
    <row r="81" spans="1:12" ht="15.75" customHeight="1">
      <c r="A81" s="29"/>
      <c r="B81" s="30"/>
      <c r="C81" s="44"/>
      <c r="D81" s="45"/>
      <c r="E81" s="65"/>
      <c r="F81" s="66">
        <f t="shared" si="3"/>
        <v>67</v>
      </c>
      <c r="G81" s="67"/>
      <c r="H81" s="68" t="s">
        <v>107</v>
      </c>
      <c r="I81" s="69" t="s">
        <v>42</v>
      </c>
      <c r="J81" s="69">
        <f>23.94*1.1</f>
        <v>26.334000000000003</v>
      </c>
      <c r="K81" s="69">
        <v>0</v>
      </c>
      <c r="L81" s="71">
        <f t="shared" si="2"/>
        <v>0</v>
      </c>
    </row>
    <row r="82" spans="1:12" ht="15.75" customHeight="1">
      <c r="A82" s="29"/>
      <c r="B82" s="30"/>
      <c r="C82" s="44"/>
      <c r="D82" s="45"/>
      <c r="E82" s="65"/>
      <c r="F82" s="66">
        <f t="shared" si="3"/>
        <v>68</v>
      </c>
      <c r="G82" s="67"/>
      <c r="H82" s="68" t="s">
        <v>108</v>
      </c>
      <c r="I82" s="69" t="s">
        <v>42</v>
      </c>
      <c r="J82" s="69">
        <f>32.96*1.1</f>
        <v>36.256000000000007</v>
      </c>
      <c r="K82" s="69">
        <v>0</v>
      </c>
      <c r="L82" s="71">
        <f t="shared" si="2"/>
        <v>0</v>
      </c>
    </row>
    <row r="83" spans="1:12" ht="15.75" customHeight="1">
      <c r="A83" s="29"/>
      <c r="B83" s="30"/>
      <c r="C83" s="44"/>
      <c r="D83" s="45"/>
      <c r="E83" s="65"/>
      <c r="F83" s="66">
        <f t="shared" si="3"/>
        <v>69</v>
      </c>
      <c r="G83" s="67"/>
      <c r="H83" s="68" t="s">
        <v>111</v>
      </c>
      <c r="I83" s="69" t="s">
        <v>17</v>
      </c>
      <c r="J83" s="106">
        <v>5</v>
      </c>
      <c r="K83" s="69">
        <v>0</v>
      </c>
      <c r="L83" s="71">
        <f t="shared" si="2"/>
        <v>0</v>
      </c>
    </row>
    <row r="84" spans="1:12" ht="15.75" customHeight="1">
      <c r="A84" s="29"/>
      <c r="B84" s="30"/>
      <c r="C84" s="44"/>
      <c r="D84" s="45"/>
      <c r="E84" s="65"/>
      <c r="F84" s="66">
        <f t="shared" si="3"/>
        <v>70</v>
      </c>
      <c r="G84" s="67"/>
      <c r="H84" s="68" t="s">
        <v>112</v>
      </c>
      <c r="I84" s="69" t="s">
        <v>17</v>
      </c>
      <c r="J84" s="106">
        <v>20</v>
      </c>
      <c r="K84" s="69">
        <v>0</v>
      </c>
      <c r="L84" s="71">
        <f t="shared" si="2"/>
        <v>0</v>
      </c>
    </row>
    <row r="85" spans="1:12" ht="15.75" customHeight="1">
      <c r="A85" s="29"/>
      <c r="B85" s="30"/>
      <c r="C85" s="44"/>
      <c r="D85" s="45"/>
      <c r="E85" s="65"/>
      <c r="F85" s="66">
        <f t="shared" si="3"/>
        <v>71</v>
      </c>
      <c r="G85" s="67"/>
      <c r="H85" s="68" t="s">
        <v>115</v>
      </c>
      <c r="I85" s="69" t="s">
        <v>17</v>
      </c>
      <c r="J85" s="106">
        <v>2</v>
      </c>
      <c r="K85" s="69">
        <v>0</v>
      </c>
      <c r="L85" s="71">
        <f t="shared" si="2"/>
        <v>0</v>
      </c>
    </row>
    <row r="86" spans="1:12" ht="15.75" customHeight="1">
      <c r="A86" s="29"/>
      <c r="B86" s="30"/>
      <c r="C86" s="44"/>
      <c r="D86" s="45"/>
      <c r="E86" s="65"/>
      <c r="F86" s="66">
        <f t="shared" si="3"/>
        <v>72</v>
      </c>
      <c r="G86" s="67"/>
      <c r="H86" s="68" t="s">
        <v>116</v>
      </c>
      <c r="I86" s="69" t="s">
        <v>17</v>
      </c>
      <c r="J86" s="106">
        <v>4</v>
      </c>
      <c r="K86" s="69">
        <v>0</v>
      </c>
      <c r="L86" s="71">
        <f t="shared" si="2"/>
        <v>0</v>
      </c>
    </row>
    <row r="87" spans="1:12" ht="15.75" customHeight="1">
      <c r="A87" s="29"/>
      <c r="B87" s="30"/>
      <c r="C87" s="44"/>
      <c r="D87" s="45"/>
      <c r="E87" s="65"/>
      <c r="F87" s="66">
        <f t="shared" si="3"/>
        <v>73</v>
      </c>
      <c r="G87" s="67"/>
      <c r="H87" s="68" t="s">
        <v>119</v>
      </c>
      <c r="I87" s="69" t="s">
        <v>17</v>
      </c>
      <c r="J87" s="106">
        <v>2</v>
      </c>
      <c r="K87" s="69">
        <v>0</v>
      </c>
      <c r="L87" s="71">
        <f t="shared" si="2"/>
        <v>0</v>
      </c>
    </row>
    <row r="88" spans="1:12" ht="15.75" customHeight="1">
      <c r="A88" s="29"/>
      <c r="B88" s="30"/>
      <c r="C88" s="44"/>
      <c r="D88" s="45"/>
      <c r="E88" s="65"/>
      <c r="F88" s="66">
        <f t="shared" si="3"/>
        <v>74</v>
      </c>
      <c r="G88" s="67"/>
      <c r="H88" s="68" t="s">
        <v>132</v>
      </c>
      <c r="I88" s="69" t="s">
        <v>17</v>
      </c>
      <c r="J88" s="106">
        <v>4</v>
      </c>
      <c r="K88" s="69">
        <v>0</v>
      </c>
      <c r="L88" s="71">
        <f t="shared" si="2"/>
        <v>0</v>
      </c>
    </row>
    <row r="89" spans="1:12" ht="15.75" customHeight="1">
      <c r="A89" s="29"/>
      <c r="B89" s="30"/>
      <c r="C89" s="44"/>
      <c r="D89" s="45"/>
      <c r="E89" s="65"/>
      <c r="F89" s="66">
        <f t="shared" si="3"/>
        <v>75</v>
      </c>
      <c r="G89" s="67"/>
      <c r="H89" s="68" t="s">
        <v>133</v>
      </c>
      <c r="I89" s="69" t="s">
        <v>17</v>
      </c>
      <c r="J89" s="106">
        <v>8</v>
      </c>
      <c r="K89" s="69">
        <v>0</v>
      </c>
      <c r="L89" s="71">
        <f t="shared" si="2"/>
        <v>0</v>
      </c>
    </row>
    <row r="90" spans="1:12" ht="15.75" customHeight="1">
      <c r="A90" s="29"/>
      <c r="B90" s="30"/>
      <c r="C90" s="44"/>
      <c r="D90" s="45"/>
      <c r="E90" s="65"/>
      <c r="F90" s="66">
        <f t="shared" si="3"/>
        <v>76</v>
      </c>
      <c r="G90" s="67"/>
      <c r="H90" s="101" t="s">
        <v>124</v>
      </c>
      <c r="I90" s="69" t="s">
        <v>17</v>
      </c>
      <c r="J90" s="106">
        <v>64</v>
      </c>
      <c r="K90" s="69">
        <v>0</v>
      </c>
      <c r="L90" s="71">
        <f t="shared" si="2"/>
        <v>0</v>
      </c>
    </row>
    <row r="91" spans="1:12" ht="15.75" customHeight="1">
      <c r="A91" s="29"/>
      <c r="B91" s="30"/>
      <c r="C91" s="44"/>
      <c r="D91" s="45"/>
      <c r="E91" s="65"/>
      <c r="F91" s="66">
        <f t="shared" si="3"/>
        <v>77</v>
      </c>
      <c r="G91" s="67"/>
      <c r="H91" s="102" t="s">
        <v>134</v>
      </c>
      <c r="I91" s="69" t="s">
        <v>126</v>
      </c>
      <c r="J91" s="69">
        <v>7</v>
      </c>
      <c r="K91" s="69">
        <v>0</v>
      </c>
      <c r="L91" s="71">
        <f t="shared" si="2"/>
        <v>0</v>
      </c>
    </row>
    <row r="92" spans="1:12" ht="15.75" customHeight="1">
      <c r="A92" s="29"/>
      <c r="B92" s="30"/>
      <c r="C92" s="44"/>
      <c r="D92" s="45"/>
      <c r="E92" s="74"/>
      <c r="F92" s="75"/>
      <c r="G92" s="76"/>
      <c r="H92" s="77" t="s">
        <v>48</v>
      </c>
      <c r="I92" s="78"/>
      <c r="J92" s="79"/>
      <c r="K92" s="80"/>
      <c r="L92" s="97">
        <f>L93</f>
        <v>0</v>
      </c>
    </row>
    <row r="93" spans="1:12" ht="15.75" customHeight="1">
      <c r="A93" s="29"/>
      <c r="B93" s="30"/>
      <c r="C93" s="44"/>
      <c r="D93" s="45"/>
      <c r="E93" s="65"/>
      <c r="F93" s="66"/>
      <c r="G93" s="67"/>
      <c r="H93" s="103" t="s">
        <v>135</v>
      </c>
      <c r="I93" s="69"/>
      <c r="J93" s="70"/>
      <c r="K93" s="104"/>
      <c r="L93" s="105">
        <f>SUM(L94:L130)</f>
        <v>0</v>
      </c>
    </row>
    <row r="94" spans="1:12" ht="15.75" customHeight="1">
      <c r="A94" s="29"/>
      <c r="B94" s="30"/>
      <c r="C94" s="44"/>
      <c r="D94" s="45"/>
      <c r="E94" s="65"/>
      <c r="F94" s="66">
        <v>78</v>
      </c>
      <c r="G94" s="67"/>
      <c r="H94" s="68" t="s">
        <v>136</v>
      </c>
      <c r="I94" s="69" t="s">
        <v>17</v>
      </c>
      <c r="J94" s="70">
        <v>2</v>
      </c>
      <c r="K94" s="69">
        <v>0</v>
      </c>
      <c r="L94" s="71">
        <f t="shared" ref="L94:L130" si="4">K94*J94</f>
        <v>0</v>
      </c>
    </row>
    <row r="95" spans="1:12" ht="15.75" customHeight="1">
      <c r="A95" s="29"/>
      <c r="B95" s="30"/>
      <c r="C95" s="44"/>
      <c r="D95" s="45"/>
      <c r="E95" s="65"/>
      <c r="F95" s="66">
        <f t="shared" ref="F95:F130" si="5">F94+1</f>
        <v>79</v>
      </c>
      <c r="G95" s="67"/>
      <c r="H95" s="68" t="s">
        <v>89</v>
      </c>
      <c r="I95" s="69" t="s">
        <v>90</v>
      </c>
      <c r="J95" s="70">
        <v>1280</v>
      </c>
      <c r="K95" s="69">
        <v>0</v>
      </c>
      <c r="L95" s="71">
        <f t="shared" si="4"/>
        <v>0</v>
      </c>
    </row>
    <row r="96" spans="1:12" ht="15.75" customHeight="1">
      <c r="A96" s="29"/>
      <c r="B96" s="30"/>
      <c r="C96" s="44"/>
      <c r="D96" s="45"/>
      <c r="E96" s="65"/>
      <c r="F96" s="66">
        <f t="shared" si="5"/>
        <v>80</v>
      </c>
      <c r="G96" s="67"/>
      <c r="H96" s="68" t="s">
        <v>91</v>
      </c>
      <c r="I96" s="69" t="s">
        <v>17</v>
      </c>
      <c r="J96" s="70">
        <v>2</v>
      </c>
      <c r="K96" s="69">
        <v>0</v>
      </c>
      <c r="L96" s="71">
        <f t="shared" si="4"/>
        <v>0</v>
      </c>
    </row>
    <row r="97" spans="1:12" ht="15.75" customHeight="1">
      <c r="A97" s="29"/>
      <c r="B97" s="30"/>
      <c r="C97" s="44"/>
      <c r="D97" s="45"/>
      <c r="E97" s="65"/>
      <c r="F97" s="66">
        <f t="shared" si="5"/>
        <v>81</v>
      </c>
      <c r="G97" s="67"/>
      <c r="H97" s="68" t="s">
        <v>137</v>
      </c>
      <c r="I97" s="69" t="s">
        <v>17</v>
      </c>
      <c r="J97" s="70">
        <v>2</v>
      </c>
      <c r="K97" s="69">
        <v>0</v>
      </c>
      <c r="L97" s="71">
        <f t="shared" si="4"/>
        <v>0</v>
      </c>
    </row>
    <row r="98" spans="1:12" ht="15.75" customHeight="1">
      <c r="A98" s="29"/>
      <c r="B98" s="30"/>
      <c r="C98" s="44"/>
      <c r="D98" s="45"/>
      <c r="E98" s="65"/>
      <c r="F98" s="66">
        <f t="shared" si="5"/>
        <v>82</v>
      </c>
      <c r="G98" s="67"/>
      <c r="H98" s="68" t="s">
        <v>93</v>
      </c>
      <c r="I98" s="69" t="s">
        <v>17</v>
      </c>
      <c r="J98" s="70">
        <v>2</v>
      </c>
      <c r="K98" s="69">
        <v>0</v>
      </c>
      <c r="L98" s="71">
        <f t="shared" si="4"/>
        <v>0</v>
      </c>
    </row>
    <row r="99" spans="1:12" ht="15.75" customHeight="1">
      <c r="A99" s="29"/>
      <c r="B99" s="30"/>
      <c r="C99" s="44"/>
      <c r="D99" s="45"/>
      <c r="E99" s="65"/>
      <c r="F99" s="66">
        <f t="shared" si="5"/>
        <v>83</v>
      </c>
      <c r="G99" s="67"/>
      <c r="H99" s="68" t="s">
        <v>130</v>
      </c>
      <c r="I99" s="69" t="s">
        <v>17</v>
      </c>
      <c r="J99" s="70">
        <v>2</v>
      </c>
      <c r="K99" s="69">
        <v>0</v>
      </c>
      <c r="L99" s="71">
        <f t="shared" si="4"/>
        <v>0</v>
      </c>
    </row>
    <row r="100" spans="1:12" ht="15.75" customHeight="1">
      <c r="A100" s="29"/>
      <c r="B100" s="30"/>
      <c r="C100" s="44"/>
      <c r="D100" s="45"/>
      <c r="E100" s="65"/>
      <c r="F100" s="66">
        <f t="shared" si="5"/>
        <v>84</v>
      </c>
      <c r="G100" s="67"/>
      <c r="H100" s="68" t="s">
        <v>130</v>
      </c>
      <c r="I100" s="69" t="s">
        <v>17</v>
      </c>
      <c r="J100" s="70">
        <v>2</v>
      </c>
      <c r="K100" s="69">
        <v>0</v>
      </c>
      <c r="L100" s="71">
        <f t="shared" si="4"/>
        <v>0</v>
      </c>
    </row>
    <row r="101" spans="1:12" ht="15.75" customHeight="1">
      <c r="A101" s="29"/>
      <c r="B101" s="30"/>
      <c r="C101" s="44"/>
      <c r="D101" s="45"/>
      <c r="E101" s="65"/>
      <c r="F101" s="66">
        <f t="shared" si="5"/>
        <v>85</v>
      </c>
      <c r="G101" s="67"/>
      <c r="H101" s="68" t="s">
        <v>130</v>
      </c>
      <c r="I101" s="69" t="s">
        <v>17</v>
      </c>
      <c r="J101" s="70">
        <v>1</v>
      </c>
      <c r="K101" s="69">
        <v>0</v>
      </c>
      <c r="L101" s="71">
        <f t="shared" si="4"/>
        <v>0</v>
      </c>
    </row>
    <row r="102" spans="1:12" ht="15.75" customHeight="1">
      <c r="A102" s="29"/>
      <c r="B102" s="30"/>
      <c r="C102" s="44"/>
      <c r="D102" s="45"/>
      <c r="E102" s="65"/>
      <c r="F102" s="66">
        <f t="shared" si="5"/>
        <v>86</v>
      </c>
      <c r="G102" s="67"/>
      <c r="H102" s="68" t="s">
        <v>130</v>
      </c>
      <c r="I102" s="69" t="s">
        <v>17</v>
      </c>
      <c r="J102" s="70">
        <v>1</v>
      </c>
      <c r="K102" s="69">
        <v>0</v>
      </c>
      <c r="L102" s="71">
        <f t="shared" si="4"/>
        <v>0</v>
      </c>
    </row>
    <row r="103" spans="1:12" ht="15.75" customHeight="1">
      <c r="A103" s="29"/>
      <c r="B103" s="30"/>
      <c r="C103" s="44"/>
      <c r="D103" s="45"/>
      <c r="E103" s="65"/>
      <c r="F103" s="66">
        <f t="shared" si="5"/>
        <v>87</v>
      </c>
      <c r="G103" s="67"/>
      <c r="H103" s="68" t="s">
        <v>130</v>
      </c>
      <c r="I103" s="69" t="s">
        <v>17</v>
      </c>
      <c r="J103" s="70">
        <v>1</v>
      </c>
      <c r="K103" s="69">
        <v>0</v>
      </c>
      <c r="L103" s="71">
        <f t="shared" si="4"/>
        <v>0</v>
      </c>
    </row>
    <row r="104" spans="1:12" ht="15.75" customHeight="1">
      <c r="A104" s="29"/>
      <c r="B104" s="30"/>
      <c r="C104" s="44"/>
      <c r="D104" s="45"/>
      <c r="E104" s="65"/>
      <c r="F104" s="66">
        <f t="shared" si="5"/>
        <v>88</v>
      </c>
      <c r="G104" s="67"/>
      <c r="H104" s="68" t="s">
        <v>130</v>
      </c>
      <c r="I104" s="69" t="s">
        <v>17</v>
      </c>
      <c r="J104" s="70">
        <v>1</v>
      </c>
      <c r="K104" s="69">
        <v>0</v>
      </c>
      <c r="L104" s="71">
        <f t="shared" si="4"/>
        <v>0</v>
      </c>
    </row>
    <row r="105" spans="1:12" ht="15.75" customHeight="1">
      <c r="A105" s="29"/>
      <c r="B105" s="30"/>
      <c r="C105" s="44"/>
      <c r="D105" s="45"/>
      <c r="E105" s="65"/>
      <c r="F105" s="66">
        <f t="shared" si="5"/>
        <v>89</v>
      </c>
      <c r="G105" s="67"/>
      <c r="H105" s="68" t="s">
        <v>96</v>
      </c>
      <c r="I105" s="69" t="s">
        <v>17</v>
      </c>
      <c r="J105" s="70">
        <v>2</v>
      </c>
      <c r="K105" s="69">
        <v>0</v>
      </c>
      <c r="L105" s="71">
        <f t="shared" si="4"/>
        <v>0</v>
      </c>
    </row>
    <row r="106" spans="1:12" ht="15.75" customHeight="1">
      <c r="A106" s="29"/>
      <c r="B106" s="30"/>
      <c r="C106" s="44"/>
      <c r="D106" s="45"/>
      <c r="E106" s="65"/>
      <c r="F106" s="66">
        <f t="shared" si="5"/>
        <v>90</v>
      </c>
      <c r="G106" s="67"/>
      <c r="H106" s="68" t="s">
        <v>97</v>
      </c>
      <c r="I106" s="69" t="s">
        <v>17</v>
      </c>
      <c r="J106" s="70">
        <v>1</v>
      </c>
      <c r="K106" s="69">
        <v>0</v>
      </c>
      <c r="L106" s="71">
        <f t="shared" si="4"/>
        <v>0</v>
      </c>
    </row>
    <row r="107" spans="1:12" ht="15.75" customHeight="1">
      <c r="A107" s="29"/>
      <c r="B107" s="30"/>
      <c r="C107" s="44"/>
      <c r="D107" s="45"/>
      <c r="E107" s="65"/>
      <c r="F107" s="66">
        <f t="shared" si="5"/>
        <v>91</v>
      </c>
      <c r="G107" s="67"/>
      <c r="H107" s="68" t="s">
        <v>98</v>
      </c>
      <c r="I107" s="69" t="s">
        <v>17</v>
      </c>
      <c r="J107" s="70">
        <v>2</v>
      </c>
      <c r="K107" s="69">
        <v>0</v>
      </c>
      <c r="L107" s="71">
        <f t="shared" si="4"/>
        <v>0</v>
      </c>
    </row>
    <row r="108" spans="1:12" ht="15.75" customHeight="1">
      <c r="A108" s="29"/>
      <c r="B108" s="30"/>
      <c r="C108" s="44"/>
      <c r="D108" s="45"/>
      <c r="E108" s="65"/>
      <c r="F108" s="66">
        <f t="shared" si="5"/>
        <v>92</v>
      </c>
      <c r="G108" s="67"/>
      <c r="H108" s="68" t="s">
        <v>99</v>
      </c>
      <c r="I108" s="69" t="s">
        <v>17</v>
      </c>
      <c r="J108" s="70">
        <v>2</v>
      </c>
      <c r="K108" s="69">
        <v>0</v>
      </c>
      <c r="L108" s="71">
        <f t="shared" si="4"/>
        <v>0</v>
      </c>
    </row>
    <row r="109" spans="1:12" ht="15.75" customHeight="1">
      <c r="A109" s="29"/>
      <c r="B109" s="30"/>
      <c r="C109" s="44"/>
      <c r="D109" s="45"/>
      <c r="E109" s="65"/>
      <c r="F109" s="66">
        <f t="shared" si="5"/>
        <v>93</v>
      </c>
      <c r="G109" s="67"/>
      <c r="H109" s="68" t="s">
        <v>100</v>
      </c>
      <c r="I109" s="69" t="s">
        <v>17</v>
      </c>
      <c r="J109" s="70">
        <v>2</v>
      </c>
      <c r="K109" s="69">
        <v>0</v>
      </c>
      <c r="L109" s="71">
        <f t="shared" si="4"/>
        <v>0</v>
      </c>
    </row>
    <row r="110" spans="1:12" ht="15.75" customHeight="1">
      <c r="A110" s="29"/>
      <c r="B110" s="30"/>
      <c r="C110" s="44"/>
      <c r="D110" s="45"/>
      <c r="E110" s="65"/>
      <c r="F110" s="66">
        <f t="shared" si="5"/>
        <v>94</v>
      </c>
      <c r="G110" s="67"/>
      <c r="H110" s="68" t="s">
        <v>101</v>
      </c>
      <c r="I110" s="69" t="s">
        <v>17</v>
      </c>
      <c r="J110" s="70">
        <v>1</v>
      </c>
      <c r="K110" s="69">
        <v>0</v>
      </c>
      <c r="L110" s="71">
        <f t="shared" si="4"/>
        <v>0</v>
      </c>
    </row>
    <row r="111" spans="1:12" ht="15.75" customHeight="1">
      <c r="A111" s="29"/>
      <c r="B111" s="30"/>
      <c r="C111" s="44"/>
      <c r="D111" s="45"/>
      <c r="E111" s="65"/>
      <c r="F111" s="66">
        <f t="shared" si="5"/>
        <v>95</v>
      </c>
      <c r="G111" s="67"/>
      <c r="H111" s="68" t="s">
        <v>102</v>
      </c>
      <c r="I111" s="69" t="s">
        <v>17</v>
      </c>
      <c r="J111" s="70">
        <v>1</v>
      </c>
      <c r="K111" s="69">
        <v>0</v>
      </c>
      <c r="L111" s="71">
        <f t="shared" si="4"/>
        <v>0</v>
      </c>
    </row>
    <row r="112" spans="1:12" ht="15.75" customHeight="1">
      <c r="A112" s="29"/>
      <c r="B112" s="30"/>
      <c r="C112" s="44"/>
      <c r="D112" s="45"/>
      <c r="E112" s="65"/>
      <c r="F112" s="66">
        <f t="shared" si="5"/>
        <v>96</v>
      </c>
      <c r="G112" s="67"/>
      <c r="H112" s="68" t="s">
        <v>72</v>
      </c>
      <c r="I112" s="69" t="s">
        <v>17</v>
      </c>
      <c r="J112" s="70">
        <v>1</v>
      </c>
      <c r="K112" s="69">
        <v>0</v>
      </c>
      <c r="L112" s="71">
        <f t="shared" si="4"/>
        <v>0</v>
      </c>
    </row>
    <row r="113" spans="1:12" ht="15.75" customHeight="1">
      <c r="A113" s="29"/>
      <c r="B113" s="30"/>
      <c r="C113" s="44"/>
      <c r="D113" s="45"/>
      <c r="E113" s="65"/>
      <c r="F113" s="66">
        <f t="shared" si="5"/>
        <v>97</v>
      </c>
      <c r="G113" s="67"/>
      <c r="H113" s="68" t="s">
        <v>103</v>
      </c>
      <c r="I113" s="69" t="s">
        <v>17</v>
      </c>
      <c r="J113" s="70">
        <v>1</v>
      </c>
      <c r="K113" s="69">
        <v>0</v>
      </c>
      <c r="L113" s="71">
        <f t="shared" si="4"/>
        <v>0</v>
      </c>
    </row>
    <row r="114" spans="1:12" ht="15.75" customHeight="1">
      <c r="A114" s="29"/>
      <c r="B114" s="30"/>
      <c r="C114" s="44"/>
      <c r="D114" s="45"/>
      <c r="E114" s="65"/>
      <c r="F114" s="66">
        <f t="shared" si="5"/>
        <v>98</v>
      </c>
      <c r="G114" s="67"/>
      <c r="H114" s="68" t="s">
        <v>131</v>
      </c>
      <c r="I114" s="69" t="s">
        <v>17</v>
      </c>
      <c r="J114" s="70">
        <v>2</v>
      </c>
      <c r="K114" s="69">
        <v>0</v>
      </c>
      <c r="L114" s="71">
        <f t="shared" si="4"/>
        <v>0</v>
      </c>
    </row>
    <row r="115" spans="1:12" ht="15.75" customHeight="1">
      <c r="A115" s="29"/>
      <c r="B115" s="30"/>
      <c r="C115" s="44"/>
      <c r="D115" s="45"/>
      <c r="E115" s="65"/>
      <c r="F115" s="66">
        <f t="shared" si="5"/>
        <v>99</v>
      </c>
      <c r="G115" s="67"/>
      <c r="H115" s="68" t="s">
        <v>70</v>
      </c>
      <c r="I115" s="69" t="s">
        <v>17</v>
      </c>
      <c r="J115" s="70">
        <v>1</v>
      </c>
      <c r="K115" s="69">
        <v>0</v>
      </c>
      <c r="L115" s="71">
        <f t="shared" si="4"/>
        <v>0</v>
      </c>
    </row>
    <row r="116" spans="1:12" ht="15.75" customHeight="1">
      <c r="A116" s="29"/>
      <c r="B116" s="30"/>
      <c r="C116" s="44"/>
      <c r="D116" s="45"/>
      <c r="E116" s="65"/>
      <c r="F116" s="66">
        <f t="shared" si="5"/>
        <v>100</v>
      </c>
      <c r="G116" s="67"/>
      <c r="H116" s="68" t="s">
        <v>104</v>
      </c>
      <c r="I116" s="69" t="s">
        <v>17</v>
      </c>
      <c r="J116" s="70">
        <v>1</v>
      </c>
      <c r="K116" s="69">
        <v>0</v>
      </c>
      <c r="L116" s="71">
        <f t="shared" si="4"/>
        <v>0</v>
      </c>
    </row>
    <row r="117" spans="1:12" ht="15.75" customHeight="1">
      <c r="A117" s="29"/>
      <c r="B117" s="30"/>
      <c r="C117" s="44"/>
      <c r="D117" s="45"/>
      <c r="E117" s="65"/>
      <c r="F117" s="66">
        <f t="shared" si="5"/>
        <v>101</v>
      </c>
      <c r="G117" s="67"/>
      <c r="H117" s="68" t="s">
        <v>105</v>
      </c>
      <c r="I117" s="69" t="s">
        <v>42</v>
      </c>
      <c r="J117" s="69">
        <f>5.9*1.1</f>
        <v>6.4900000000000011</v>
      </c>
      <c r="K117" s="69">
        <v>0</v>
      </c>
      <c r="L117" s="71">
        <f t="shared" si="4"/>
        <v>0</v>
      </c>
    </row>
    <row r="118" spans="1:12" ht="15.75" customHeight="1">
      <c r="A118" s="29"/>
      <c r="B118" s="30"/>
      <c r="C118" s="44"/>
      <c r="D118" s="45"/>
      <c r="E118" s="65"/>
      <c r="F118" s="66">
        <f t="shared" si="5"/>
        <v>102</v>
      </c>
      <c r="G118" s="67"/>
      <c r="H118" s="68" t="s">
        <v>106</v>
      </c>
      <c r="I118" s="69" t="s">
        <v>42</v>
      </c>
      <c r="J118" s="69">
        <f>13.13*1.1</f>
        <v>14.443000000000001</v>
      </c>
      <c r="K118" s="69">
        <v>0</v>
      </c>
      <c r="L118" s="71">
        <f t="shared" si="4"/>
        <v>0</v>
      </c>
    </row>
    <row r="119" spans="1:12" ht="15.75" customHeight="1">
      <c r="A119" s="29"/>
      <c r="B119" s="30"/>
      <c r="C119" s="44"/>
      <c r="D119" s="45"/>
      <c r="E119" s="65"/>
      <c r="F119" s="66">
        <f t="shared" si="5"/>
        <v>103</v>
      </c>
      <c r="G119" s="67"/>
      <c r="H119" s="68" t="s">
        <v>107</v>
      </c>
      <c r="I119" s="69" t="s">
        <v>42</v>
      </c>
      <c r="J119" s="69">
        <f>18.6*1.1</f>
        <v>20.460000000000004</v>
      </c>
      <c r="K119" s="69">
        <v>0</v>
      </c>
      <c r="L119" s="71">
        <f t="shared" si="4"/>
        <v>0</v>
      </c>
    </row>
    <row r="120" spans="1:12" ht="15.75" customHeight="1">
      <c r="A120" s="29"/>
      <c r="B120" s="30"/>
      <c r="C120" s="44"/>
      <c r="D120" s="45"/>
      <c r="E120" s="65"/>
      <c r="F120" s="66">
        <f t="shared" si="5"/>
        <v>104</v>
      </c>
      <c r="G120" s="67"/>
      <c r="H120" s="68" t="s">
        <v>108</v>
      </c>
      <c r="I120" s="69" t="s">
        <v>42</v>
      </c>
      <c r="J120" s="69">
        <f>10.4*1.1</f>
        <v>11.440000000000001</v>
      </c>
      <c r="K120" s="69">
        <v>0</v>
      </c>
      <c r="L120" s="71">
        <f t="shared" si="4"/>
        <v>0</v>
      </c>
    </row>
    <row r="121" spans="1:12" ht="15.75" customHeight="1">
      <c r="A121" s="29"/>
      <c r="B121" s="30"/>
      <c r="C121" s="44"/>
      <c r="D121" s="45"/>
      <c r="E121" s="65"/>
      <c r="F121" s="66">
        <f t="shared" si="5"/>
        <v>105</v>
      </c>
      <c r="G121" s="67"/>
      <c r="H121" s="68" t="s">
        <v>138</v>
      </c>
      <c r="I121" s="69" t="s">
        <v>17</v>
      </c>
      <c r="J121" s="106">
        <v>4</v>
      </c>
      <c r="K121" s="69">
        <v>0</v>
      </c>
      <c r="L121" s="71">
        <f t="shared" si="4"/>
        <v>0</v>
      </c>
    </row>
    <row r="122" spans="1:12" ht="15.75" customHeight="1">
      <c r="A122" s="29"/>
      <c r="B122" s="30"/>
      <c r="C122" s="44"/>
      <c r="D122" s="45"/>
      <c r="E122" s="65"/>
      <c r="F122" s="66">
        <f t="shared" si="5"/>
        <v>106</v>
      </c>
      <c r="G122" s="67"/>
      <c r="H122" s="68" t="s">
        <v>111</v>
      </c>
      <c r="I122" s="69" t="s">
        <v>17</v>
      </c>
      <c r="J122" s="106">
        <v>5</v>
      </c>
      <c r="K122" s="69">
        <v>0</v>
      </c>
      <c r="L122" s="71">
        <f t="shared" si="4"/>
        <v>0</v>
      </c>
    </row>
    <row r="123" spans="1:12" ht="15.75" customHeight="1">
      <c r="A123" s="29"/>
      <c r="B123" s="30"/>
      <c r="C123" s="44"/>
      <c r="D123" s="45"/>
      <c r="E123" s="65"/>
      <c r="F123" s="66">
        <f t="shared" si="5"/>
        <v>107</v>
      </c>
      <c r="G123" s="67"/>
      <c r="H123" s="68" t="s">
        <v>112</v>
      </c>
      <c r="I123" s="69" t="s">
        <v>17</v>
      </c>
      <c r="J123" s="106">
        <v>8</v>
      </c>
      <c r="K123" s="69">
        <v>0</v>
      </c>
      <c r="L123" s="71">
        <f t="shared" si="4"/>
        <v>0</v>
      </c>
    </row>
    <row r="124" spans="1:12" ht="15.75" customHeight="1">
      <c r="A124" s="29"/>
      <c r="B124" s="30"/>
      <c r="C124" s="44"/>
      <c r="D124" s="45"/>
      <c r="E124" s="65"/>
      <c r="F124" s="66">
        <f t="shared" si="5"/>
        <v>108</v>
      </c>
      <c r="G124" s="67"/>
      <c r="H124" s="68" t="s">
        <v>115</v>
      </c>
      <c r="I124" s="69" t="s">
        <v>17</v>
      </c>
      <c r="J124" s="106">
        <v>2</v>
      </c>
      <c r="K124" s="69">
        <v>0</v>
      </c>
      <c r="L124" s="71">
        <f t="shared" si="4"/>
        <v>0</v>
      </c>
    </row>
    <row r="125" spans="1:12" ht="15.75" customHeight="1">
      <c r="A125" s="29"/>
      <c r="B125" s="30"/>
      <c r="C125" s="44"/>
      <c r="D125" s="45"/>
      <c r="E125" s="65"/>
      <c r="F125" s="66">
        <f t="shared" si="5"/>
        <v>109</v>
      </c>
      <c r="G125" s="67"/>
      <c r="H125" s="68" t="s">
        <v>116</v>
      </c>
      <c r="I125" s="69" t="s">
        <v>17</v>
      </c>
      <c r="J125" s="106">
        <v>4</v>
      </c>
      <c r="K125" s="69">
        <v>0</v>
      </c>
      <c r="L125" s="71">
        <f t="shared" si="4"/>
        <v>0</v>
      </c>
    </row>
    <row r="126" spans="1:12" ht="15.75" customHeight="1">
      <c r="A126" s="29"/>
      <c r="B126" s="30"/>
      <c r="C126" s="44"/>
      <c r="D126" s="45"/>
      <c r="E126" s="65"/>
      <c r="F126" s="66">
        <f t="shared" si="5"/>
        <v>110</v>
      </c>
      <c r="G126" s="67"/>
      <c r="H126" s="68" t="s">
        <v>119</v>
      </c>
      <c r="I126" s="69" t="s">
        <v>17</v>
      </c>
      <c r="J126" s="106">
        <v>2</v>
      </c>
      <c r="K126" s="69">
        <v>0</v>
      </c>
      <c r="L126" s="71">
        <f t="shared" si="4"/>
        <v>0</v>
      </c>
    </row>
    <row r="127" spans="1:12" ht="15.75" customHeight="1">
      <c r="A127" s="29"/>
      <c r="B127" s="30"/>
      <c r="C127" s="44"/>
      <c r="D127" s="45"/>
      <c r="E127" s="65"/>
      <c r="F127" s="66">
        <f t="shared" si="5"/>
        <v>111</v>
      </c>
      <c r="G127" s="67"/>
      <c r="H127" s="68" t="s">
        <v>132</v>
      </c>
      <c r="I127" s="69" t="s">
        <v>17</v>
      </c>
      <c r="J127" s="106">
        <v>4</v>
      </c>
      <c r="K127" s="69">
        <v>0</v>
      </c>
      <c r="L127" s="71">
        <f t="shared" si="4"/>
        <v>0</v>
      </c>
    </row>
    <row r="128" spans="1:12" ht="15.75" customHeight="1">
      <c r="A128" s="29"/>
      <c r="B128" s="30"/>
      <c r="C128" s="44"/>
      <c r="D128" s="45"/>
      <c r="E128" s="65"/>
      <c r="F128" s="66">
        <f t="shared" si="5"/>
        <v>112</v>
      </c>
      <c r="G128" s="67"/>
      <c r="H128" s="68" t="s">
        <v>133</v>
      </c>
      <c r="I128" s="69" t="s">
        <v>17</v>
      </c>
      <c r="J128" s="106">
        <v>8</v>
      </c>
      <c r="K128" s="69">
        <v>0</v>
      </c>
      <c r="L128" s="71">
        <f t="shared" si="4"/>
        <v>0</v>
      </c>
    </row>
    <row r="129" spans="1:12" ht="15.75" customHeight="1">
      <c r="A129" s="29"/>
      <c r="B129" s="30"/>
      <c r="C129" s="44"/>
      <c r="D129" s="45"/>
      <c r="E129" s="65"/>
      <c r="F129" s="66">
        <f t="shared" si="5"/>
        <v>113</v>
      </c>
      <c r="G129" s="67"/>
      <c r="H129" s="101" t="s">
        <v>124</v>
      </c>
      <c r="I129" s="69" t="s">
        <v>17</v>
      </c>
      <c r="J129" s="106">
        <v>48</v>
      </c>
      <c r="K129" s="69">
        <v>0</v>
      </c>
      <c r="L129" s="71">
        <f t="shared" si="4"/>
        <v>0</v>
      </c>
    </row>
    <row r="130" spans="1:12" ht="15.75" customHeight="1">
      <c r="A130" s="29"/>
      <c r="B130" s="30"/>
      <c r="C130" s="44"/>
      <c r="D130" s="45"/>
      <c r="E130" s="65"/>
      <c r="F130" s="66">
        <f t="shared" si="5"/>
        <v>114</v>
      </c>
      <c r="G130" s="67"/>
      <c r="H130" s="102" t="s">
        <v>139</v>
      </c>
      <c r="I130" s="69" t="s">
        <v>126</v>
      </c>
      <c r="J130" s="69">
        <v>8</v>
      </c>
      <c r="K130" s="69">
        <v>0</v>
      </c>
      <c r="L130" s="71">
        <f t="shared" si="4"/>
        <v>0</v>
      </c>
    </row>
    <row r="131" spans="1:12" ht="15.75" customHeight="1">
      <c r="A131" s="120"/>
      <c r="B131" s="121"/>
      <c r="C131" s="121"/>
      <c r="D131" s="121"/>
      <c r="E131" s="121"/>
      <c r="F131" s="121"/>
      <c r="G131" s="121"/>
      <c r="H131" s="121"/>
      <c r="I131" s="121"/>
      <c r="J131" s="121"/>
      <c r="K131" s="121"/>
      <c r="L131" s="122"/>
    </row>
    <row r="132" spans="1:12" ht="15.75" customHeight="1">
      <c r="A132" s="88"/>
      <c r="B132" s="88"/>
      <c r="C132" s="88"/>
      <c r="D132" s="88"/>
      <c r="E132" s="88"/>
      <c r="F132" s="88"/>
      <c r="G132" s="89"/>
      <c r="H132" s="90"/>
      <c r="I132" s="90"/>
      <c r="J132" s="90"/>
      <c r="K132" s="91" t="s">
        <v>79</v>
      </c>
      <c r="L132" s="89"/>
    </row>
    <row r="133" spans="1:12" ht="15.75" customHeight="1">
      <c r="A133" s="88"/>
      <c r="B133" s="88"/>
      <c r="C133" s="88"/>
      <c r="D133" s="88"/>
      <c r="E133" s="88"/>
      <c r="F133" s="88"/>
      <c r="G133" s="92"/>
      <c r="H133" s="90"/>
      <c r="I133" s="90"/>
      <c r="J133" s="90"/>
      <c r="K133" s="91" t="s">
        <v>80</v>
      </c>
      <c r="L133" s="89"/>
    </row>
    <row r="134" spans="1:12" ht="15.75" customHeight="1">
      <c r="A134" s="88"/>
      <c r="B134" s="88"/>
      <c r="C134" s="88"/>
      <c r="D134" s="88"/>
      <c r="E134" s="88"/>
      <c r="F134" s="88"/>
      <c r="G134" s="92"/>
      <c r="H134" s="90"/>
      <c r="I134" s="90"/>
      <c r="J134" s="90"/>
      <c r="K134" s="91" t="s">
        <v>81</v>
      </c>
      <c r="L134" s="89"/>
    </row>
    <row r="135" spans="1:12" ht="15.75" customHeight="1">
      <c r="A135" s="107" t="s">
        <v>82</v>
      </c>
      <c r="B135" s="108"/>
      <c r="C135" s="108"/>
      <c r="D135" s="108"/>
      <c r="E135" s="107" t="s">
        <v>83</v>
      </c>
      <c r="F135" s="108"/>
      <c r="G135" s="108"/>
      <c r="H135" s="108"/>
      <c r="I135" s="108"/>
      <c r="J135" s="108"/>
      <c r="K135" s="108"/>
      <c r="L135" s="108"/>
    </row>
    <row r="136" spans="1:12" ht="15.75" customHeight="1"/>
    <row r="137" spans="1:12" ht="15.75" customHeight="1">
      <c r="G137" s="109" t="s">
        <v>84</v>
      </c>
      <c r="H137" s="108"/>
    </row>
    <row r="138" spans="1:12" ht="15.75" customHeight="1">
      <c r="G138" s="109" t="s">
        <v>85</v>
      </c>
      <c r="H138" s="108"/>
    </row>
    <row r="139" spans="1:12" ht="15.75" customHeight="1"/>
    <row r="140" spans="1:12" ht="15.75" customHeight="1"/>
    <row r="141" spans="1:12" ht="15.75" customHeight="1"/>
    <row r="142" spans="1:12" ht="15.75" customHeight="1"/>
    <row r="143" spans="1:12" ht="15.75" customHeight="1"/>
    <row r="144" spans="1:12"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135:D135"/>
    <mergeCell ref="E135:L135"/>
    <mergeCell ref="G137:H137"/>
    <mergeCell ref="G138:H138"/>
    <mergeCell ref="A1:L1"/>
    <mergeCell ref="B2:G2"/>
    <mergeCell ref="H2:L2"/>
    <mergeCell ref="B3:G3"/>
    <mergeCell ref="H3:L3"/>
    <mergeCell ref="A4:L4"/>
    <mergeCell ref="A131:L131"/>
  </mergeCells>
  <pageMargins left="0.70866141732283472" right="0.70866141732283472" top="0.74803149606299213" bottom="0.74803149606299213" header="0" footer="0"/>
  <pageSetup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VESDA</vt:lpstr>
      <vt:lpstr>NOVEC</vt:lpstr>
      <vt:lpstr>NOVEC!Print_Titles</vt:lpstr>
      <vt:lpstr>VESDA!Print_Titles</vt:lpstr>
      <vt:lpstr>NOVEC!Títulos_a_imprimir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Sofía García</dc:creator>
  <cp:lastModifiedBy>Ismael Rodriguez Elizalde</cp:lastModifiedBy>
  <cp:lastPrinted>2023-06-02T15:43:24Z</cp:lastPrinted>
  <dcterms:created xsi:type="dcterms:W3CDTF">2021-08-25T21:12:24Z</dcterms:created>
  <dcterms:modified xsi:type="dcterms:W3CDTF">2023-06-02T15:43:39Z</dcterms:modified>
</cp:coreProperties>
</file>