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montesr\Desktop\Milarca documentos finales\PMSP-LP-01-2022 ELECTRICO E ILUMINACION\"/>
    </mc:Choice>
  </mc:AlternateContent>
  <bookViews>
    <workbookView xWindow="0" yWindow="0" windowWidth="20490" windowHeight="7275"/>
  </bookViews>
  <sheets>
    <sheet name="General" sheetId="11" r:id="rId1"/>
  </sheets>
  <definedNames>
    <definedName name="_xlnm.Print_Area" localSheetId="0">General!$B$1:$M$537</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M607" i="11" l="1"/>
  <c r="M606" i="11"/>
  <c r="M605" i="11"/>
  <c r="M604" i="11"/>
  <c r="M603" i="11"/>
  <c r="M602" i="11"/>
  <c r="M601" i="11"/>
  <c r="M600" i="11"/>
  <c r="M599" i="11"/>
  <c r="M598" i="11"/>
  <c r="M597" i="11"/>
  <c r="M596" i="11"/>
  <c r="M595" i="11"/>
  <c r="M594" i="11"/>
  <c r="M593" i="11"/>
  <c r="M592" i="11"/>
  <c r="M591" i="11"/>
  <c r="M590" i="11"/>
  <c r="M589" i="11"/>
  <c r="M588" i="11"/>
  <c r="M587" i="11"/>
  <c r="M586" i="11"/>
  <c r="M585" i="11"/>
  <c r="M584" i="11"/>
  <c r="M583" i="11"/>
  <c r="M582" i="11"/>
  <c r="G582" i="11"/>
  <c r="G583" i="11" s="1"/>
  <c r="G584" i="11" s="1"/>
  <c r="G585" i="11" s="1"/>
  <c r="G586" i="11" s="1"/>
  <c r="G587" i="11" s="1"/>
  <c r="G588" i="11" s="1"/>
  <c r="G589" i="11" s="1"/>
  <c r="G590" i="11" s="1"/>
  <c r="G591" i="11" s="1"/>
  <c r="G592" i="11" s="1"/>
  <c r="G593" i="11" s="1"/>
  <c r="G594" i="11" s="1"/>
  <c r="G595" i="11" s="1"/>
  <c r="G596" i="11" s="1"/>
  <c r="G597" i="11" s="1"/>
  <c r="G598" i="11" s="1"/>
  <c r="G599" i="11" s="1"/>
  <c r="G600" i="11" s="1"/>
  <c r="G601" i="11" s="1"/>
  <c r="G602" i="11" s="1"/>
  <c r="G603" i="11" s="1"/>
  <c r="G604" i="11" s="1"/>
  <c r="G605" i="11" s="1"/>
  <c r="G606" i="11" s="1"/>
  <c r="G607" i="11" s="1"/>
  <c r="M581" i="11"/>
  <c r="M580" i="11"/>
  <c r="M579" i="11"/>
  <c r="M578" i="11"/>
  <c r="M577" i="11"/>
  <c r="M576" i="11"/>
  <c r="M575" i="11"/>
  <c r="M574" i="11"/>
  <c r="M573" i="11"/>
  <c r="M572" i="11"/>
  <c r="M571" i="11"/>
  <c r="M570" i="11"/>
  <c r="M569" i="11"/>
  <c r="M568" i="11"/>
  <c r="M567" i="11"/>
  <c r="M566" i="11"/>
  <c r="M565" i="11"/>
  <c r="M564" i="11"/>
  <c r="M563" i="11"/>
  <c r="M562" i="11"/>
  <c r="M561" i="11"/>
  <c r="M560" i="11"/>
  <c r="M559" i="11"/>
  <c r="M558" i="11"/>
  <c r="M557" i="11"/>
  <c r="M556" i="11"/>
  <c r="M555" i="11"/>
  <c r="M554" i="11"/>
  <c r="M553" i="11"/>
  <c r="M552" i="11"/>
  <c r="M551" i="11"/>
  <c r="M550" i="11"/>
  <c r="M549" i="11"/>
  <c r="M548" i="11"/>
  <c r="M547" i="11"/>
  <c r="M546" i="11"/>
  <c r="M545" i="11"/>
  <c r="M544" i="11"/>
  <c r="M543" i="11"/>
  <c r="M542" i="11"/>
  <c r="M541" i="11"/>
  <c r="M540" i="11"/>
  <c r="M539" i="11"/>
  <c r="M538" i="11"/>
  <c r="M537" i="11"/>
  <c r="M536" i="11"/>
  <c r="M535" i="11"/>
  <c r="M534" i="11"/>
  <c r="M533" i="11"/>
  <c r="M532" i="11"/>
  <c r="M531" i="11"/>
  <c r="M530" i="11"/>
  <c r="M529" i="11"/>
  <c r="M528" i="11"/>
  <c r="M527" i="11"/>
  <c r="M526" i="11"/>
  <c r="M525" i="11"/>
  <c r="M524" i="11"/>
  <c r="M523" i="11"/>
  <c r="M522" i="11"/>
  <c r="M521" i="11"/>
  <c r="M516" i="11"/>
  <c r="M515" i="11"/>
  <c r="M514" i="11"/>
  <c r="M513" i="11"/>
  <c r="M512" i="11"/>
  <c r="M511" i="11"/>
  <c r="M510" i="11"/>
  <c r="M509" i="11"/>
  <c r="M508" i="11"/>
  <c r="M507" i="11"/>
  <c r="M506" i="11"/>
  <c r="M505" i="11"/>
  <c r="M504" i="11"/>
  <c r="M503" i="11"/>
  <c r="M502" i="11"/>
  <c r="M501" i="11"/>
  <c r="M500" i="11"/>
  <c r="M499" i="11"/>
  <c r="M498" i="11"/>
  <c r="M497" i="11"/>
  <c r="M496" i="11"/>
  <c r="M495" i="11"/>
  <c r="M494" i="11"/>
  <c r="M493" i="11"/>
  <c r="M492" i="11"/>
  <c r="M491" i="11"/>
  <c r="M490" i="11"/>
  <c r="M489" i="11"/>
  <c r="M488" i="11"/>
  <c r="M487" i="11"/>
  <c r="M486" i="11"/>
  <c r="M485" i="11"/>
  <c r="M484" i="11"/>
  <c r="M483" i="11"/>
  <c r="M482" i="11"/>
  <c r="M481" i="11"/>
  <c r="M480" i="11"/>
  <c r="M479" i="11"/>
  <c r="M478" i="11"/>
  <c r="M477" i="11"/>
  <c r="M476" i="11"/>
  <c r="M475" i="11"/>
  <c r="M474" i="11"/>
  <c r="M473" i="11"/>
  <c r="M472" i="11"/>
  <c r="M471" i="11"/>
  <c r="M470" i="11"/>
  <c r="M469" i="11"/>
  <c r="M468" i="11"/>
  <c r="M467" i="11"/>
  <c r="M466" i="11"/>
  <c r="M465" i="11"/>
  <c r="M464" i="11"/>
  <c r="M463" i="11"/>
  <c r="M462" i="11"/>
  <c r="M461" i="11"/>
  <c r="M460" i="11"/>
  <c r="M459" i="11"/>
  <c r="M458" i="11"/>
  <c r="M457" i="11"/>
  <c r="M456" i="11"/>
  <c r="M455" i="11"/>
  <c r="M454" i="11"/>
  <c r="M453" i="11"/>
  <c r="M452" i="11"/>
  <c r="M451" i="11"/>
  <c r="K450" i="11"/>
  <c r="M450" i="11" s="1"/>
  <c r="M449" i="11"/>
  <c r="K449" i="11"/>
  <c r="M448" i="11"/>
  <c r="M447" i="11"/>
  <c r="M446" i="11"/>
  <c r="M445" i="11"/>
  <c r="M444" i="11"/>
  <c r="M443" i="11"/>
  <c r="M442" i="11"/>
  <c r="M441" i="11"/>
  <c r="M440" i="11"/>
  <c r="M439" i="11"/>
  <c r="M438" i="11"/>
  <c r="M437" i="11"/>
  <c r="M436" i="11"/>
  <c r="M435" i="11"/>
  <c r="M434" i="11"/>
  <c r="M433" i="11"/>
  <c r="M432" i="11"/>
  <c r="M431" i="11"/>
  <c r="M430" i="11"/>
  <c r="M429" i="11"/>
  <c r="M428" i="11"/>
  <c r="M427" i="11"/>
  <c r="M426" i="11"/>
  <c r="M425" i="11"/>
  <c r="M424" i="11"/>
  <c r="M423" i="11"/>
  <c r="M422" i="11"/>
  <c r="M421" i="11"/>
  <c r="M420" i="11"/>
  <c r="M419" i="11"/>
  <c r="M418" i="11"/>
  <c r="M417" i="11"/>
  <c r="M416" i="11"/>
  <c r="M415" i="11"/>
  <c r="M414" i="11"/>
  <c r="M413" i="11"/>
  <c r="M412" i="11"/>
  <c r="M411" i="11"/>
  <c r="K410" i="11"/>
  <c r="M410" i="11" s="1"/>
  <c r="M409" i="11"/>
  <c r="M408" i="11"/>
  <c r="M407" i="11"/>
  <c r="M406" i="11"/>
  <c r="M405" i="11"/>
  <c r="M404" i="11"/>
  <c r="M403" i="11"/>
  <c r="M402" i="11"/>
  <c r="M401" i="11"/>
  <c r="M400" i="11"/>
  <c r="M399" i="11"/>
  <c r="M398" i="11"/>
  <c r="M397" i="11"/>
  <c r="M396" i="11"/>
  <c r="M395" i="11"/>
  <c r="M394" i="11"/>
  <c r="M393" i="11"/>
  <c r="M392" i="11"/>
  <c r="M391" i="11"/>
  <c r="M390" i="11"/>
  <c r="M389" i="11"/>
  <c r="M388" i="11"/>
  <c r="M387" i="11"/>
  <c r="M386" i="11"/>
  <c r="M385" i="11"/>
  <c r="M384" i="11"/>
  <c r="M383" i="11"/>
  <c r="M382" i="11"/>
  <c r="M381" i="11"/>
  <c r="M380" i="11"/>
  <c r="M379" i="11"/>
  <c r="M378" i="11"/>
  <c r="M377" i="11"/>
  <c r="M376" i="11"/>
  <c r="M375" i="11"/>
  <c r="M374" i="11"/>
  <c r="M373" i="11"/>
  <c r="M372" i="11"/>
  <c r="M371" i="11"/>
  <c r="M370" i="11"/>
  <c r="M369" i="11"/>
  <c r="M368" i="11"/>
  <c r="M367" i="11"/>
  <c r="M366" i="11"/>
  <c r="M365" i="11"/>
  <c r="M363" i="11"/>
  <c r="M362" i="11"/>
  <c r="M361" i="11"/>
  <c r="M360" i="11"/>
  <c r="M359" i="11"/>
  <c r="M358" i="11"/>
  <c r="M357" i="11"/>
  <c r="M356" i="11"/>
  <c r="M355" i="11"/>
  <c r="M354" i="11"/>
  <c r="M353" i="11"/>
  <c r="M352" i="11"/>
  <c r="M351" i="11"/>
  <c r="M350" i="11"/>
  <c r="M349" i="11"/>
  <c r="M348" i="11"/>
  <c r="M347" i="11"/>
  <c r="M346" i="11"/>
  <c r="M345" i="11"/>
  <c r="M344" i="11"/>
  <c r="M343" i="11"/>
  <c r="M342" i="11"/>
  <c r="M341" i="11"/>
  <c r="M340" i="11"/>
  <c r="M339" i="11"/>
  <c r="M338" i="11"/>
  <c r="M337" i="11"/>
  <c r="M336" i="11"/>
  <c r="M335" i="11"/>
  <c r="M334" i="11"/>
  <c r="M333" i="11"/>
  <c r="M332" i="11"/>
  <c r="M331" i="11"/>
  <c r="M330" i="11"/>
  <c r="M329" i="11"/>
  <c r="M328" i="11"/>
  <c r="M327" i="11"/>
  <c r="M326" i="11"/>
  <c r="M325" i="11"/>
  <c r="M324" i="11"/>
  <c r="M323" i="11"/>
  <c r="M322" i="11"/>
  <c r="M321" i="11"/>
  <c r="M320" i="11"/>
  <c r="M319" i="11"/>
  <c r="M318" i="11"/>
  <c r="M317" i="11"/>
  <c r="M316" i="11"/>
  <c r="M315" i="11"/>
  <c r="M314" i="11"/>
  <c r="M313" i="11"/>
  <c r="M312" i="11"/>
  <c r="M311" i="11"/>
  <c r="M310" i="11"/>
  <c r="M309" i="11"/>
  <c r="M308" i="11"/>
  <c r="M307" i="11"/>
  <c r="M306" i="11"/>
  <c r="M305" i="11"/>
  <c r="M304" i="11"/>
  <c r="G304" i="11"/>
  <c r="G305" i="11" s="1"/>
  <c r="G306" i="11" s="1"/>
  <c r="G307" i="11" s="1"/>
  <c r="G308" i="11" s="1"/>
  <c r="G309" i="11" s="1"/>
  <c r="G310" i="11" s="1"/>
  <c r="G311" i="11" s="1"/>
  <c r="G312" i="11" s="1"/>
  <c r="G313" i="11" s="1"/>
  <c r="G314" i="11" s="1"/>
  <c r="G315" i="11" s="1"/>
  <c r="G316" i="11" s="1"/>
  <c r="G317" i="11" s="1"/>
  <c r="G318" i="11" s="1"/>
  <c r="G319" i="11" s="1"/>
  <c r="G320" i="11" s="1"/>
  <c r="G321" i="11" s="1"/>
  <c r="G322" i="11" s="1"/>
  <c r="G323" i="11" s="1"/>
  <c r="G324" i="11" s="1"/>
  <c r="G325" i="11" s="1"/>
  <c r="G326" i="11" s="1"/>
  <c r="G327" i="11" s="1"/>
  <c r="G328" i="11" s="1"/>
  <c r="G329" i="11" s="1"/>
  <c r="G330" i="11" s="1"/>
  <c r="G331" i="11" s="1"/>
  <c r="G332" i="11" s="1"/>
  <c r="G333" i="11" s="1"/>
  <c r="G334" i="11" s="1"/>
  <c r="G335" i="11" s="1"/>
  <c r="G336" i="11" s="1"/>
  <c r="G337" i="11" s="1"/>
  <c r="G338" i="11" s="1"/>
  <c r="G339" i="11" s="1"/>
  <c r="G340" i="11" s="1"/>
  <c r="G341" i="11" s="1"/>
  <c r="G342" i="11" s="1"/>
  <c r="G343" i="11" s="1"/>
  <c r="G344" i="11" s="1"/>
  <c r="G345" i="11" s="1"/>
  <c r="G346" i="11" s="1"/>
  <c r="G347" i="11" s="1"/>
  <c r="G348" i="11" s="1"/>
  <c r="G349" i="11" s="1"/>
  <c r="G350" i="11" s="1"/>
  <c r="G351" i="11" s="1"/>
  <c r="G352" i="11" s="1"/>
  <c r="G353" i="11" s="1"/>
  <c r="G354" i="11" s="1"/>
  <c r="G355" i="11" s="1"/>
  <c r="G356" i="11" s="1"/>
  <c r="G357" i="11" s="1"/>
  <c r="G358" i="11" s="1"/>
  <c r="G359" i="11" s="1"/>
  <c r="G360" i="11" s="1"/>
  <c r="G361" i="11" s="1"/>
  <c r="G362" i="11" s="1"/>
  <c r="G363" i="11" s="1"/>
  <c r="M303" i="11"/>
  <c r="M301" i="11"/>
  <c r="M300" i="11"/>
  <c r="M299" i="11"/>
  <c r="M298" i="11"/>
  <c r="M297" i="11"/>
  <c r="M296" i="11"/>
  <c r="M295" i="11"/>
  <c r="M294" i="11"/>
  <c r="M293" i="11"/>
  <c r="M292" i="11"/>
  <c r="M291" i="11"/>
  <c r="M290" i="11"/>
  <c r="M289" i="11"/>
  <c r="M288" i="11"/>
  <c r="M287" i="11"/>
  <c r="M286" i="11"/>
  <c r="M285" i="11"/>
  <c r="M284" i="11"/>
  <c r="M283" i="11"/>
  <c r="M282" i="11"/>
  <c r="M281" i="11"/>
  <c r="M280" i="11"/>
  <c r="M279" i="11"/>
  <c r="M278" i="11"/>
  <c r="M277" i="11"/>
  <c r="M276" i="11"/>
  <c r="M275" i="11"/>
  <c r="M274" i="11"/>
  <c r="M273" i="11"/>
  <c r="M272" i="11"/>
  <c r="M271" i="11"/>
  <c r="M270" i="11"/>
  <c r="M269" i="11"/>
  <c r="M268" i="11"/>
  <c r="M267" i="11"/>
  <c r="M266" i="11"/>
  <c r="M265" i="11"/>
  <c r="M264" i="11"/>
  <c r="M263" i="11"/>
  <c r="M262" i="11"/>
  <c r="M261" i="11"/>
  <c r="M260" i="11"/>
  <c r="M259" i="11"/>
  <c r="M258" i="11"/>
  <c r="M257" i="11"/>
  <c r="M256" i="11"/>
  <c r="M255" i="11"/>
  <c r="M254" i="11"/>
  <c r="M253" i="11"/>
  <c r="M252" i="11"/>
  <c r="M251" i="11"/>
  <c r="M250" i="11"/>
  <c r="M249" i="11"/>
  <c r="M248" i="11"/>
  <c r="M247" i="11"/>
  <c r="M246" i="11"/>
  <c r="M245" i="11"/>
  <c r="M244" i="11"/>
  <c r="M243" i="11"/>
  <c r="M242" i="11"/>
  <c r="M241" i="11"/>
  <c r="M240" i="11"/>
  <c r="M239" i="11"/>
  <c r="M238" i="11"/>
  <c r="M237" i="11"/>
  <c r="M236" i="11"/>
  <c r="M235" i="11"/>
  <c r="M234" i="11"/>
  <c r="M233" i="11"/>
  <c r="M232" i="11"/>
  <c r="M231" i="11"/>
  <c r="M230" i="11"/>
  <c r="M229" i="11"/>
  <c r="M228" i="11"/>
  <c r="M227" i="11"/>
  <c r="M226" i="11"/>
  <c r="M225" i="11"/>
  <c r="M224" i="11"/>
  <c r="M223" i="11"/>
  <c r="M222" i="11"/>
  <c r="M221" i="11"/>
  <c r="M220" i="11"/>
  <c r="M219" i="11"/>
  <c r="M218" i="11"/>
  <c r="M217" i="11"/>
  <c r="M216" i="11"/>
  <c r="M215" i="11"/>
  <c r="M214" i="11"/>
  <c r="M213" i="11"/>
  <c r="M212" i="11"/>
  <c r="M211" i="11"/>
  <c r="M210" i="11"/>
  <c r="M209" i="11"/>
  <c r="M208" i="11"/>
  <c r="M207" i="11"/>
  <c r="M206" i="11"/>
  <c r="M205" i="11"/>
  <c r="M204" i="11"/>
  <c r="M203" i="11"/>
  <c r="M202" i="11"/>
  <c r="M201" i="11"/>
  <c r="M200" i="11"/>
  <c r="M199" i="11"/>
  <c r="M198" i="11"/>
  <c r="M197" i="11"/>
  <c r="M196" i="11"/>
  <c r="M195" i="11"/>
  <c r="M194" i="11"/>
  <c r="M193" i="11"/>
  <c r="M192" i="11"/>
  <c r="M191" i="11"/>
  <c r="M189" i="11"/>
  <c r="M188" i="11"/>
  <c r="M187" i="11"/>
  <c r="M186" i="11"/>
  <c r="M185" i="11"/>
  <c r="M184" i="11"/>
  <c r="M183" i="11"/>
  <c r="M182" i="11"/>
  <c r="M181" i="11"/>
  <c r="M180" i="11"/>
  <c r="M179" i="11"/>
  <c r="M178" i="11"/>
  <c r="M177" i="11"/>
  <c r="M176" i="11"/>
  <c r="M175" i="11"/>
  <c r="M174" i="11"/>
  <c r="M173" i="11"/>
  <c r="M172" i="11"/>
  <c r="M171" i="11"/>
  <c r="M170" i="11"/>
  <c r="M169" i="11"/>
  <c r="M168" i="11"/>
  <c r="M167" i="11"/>
  <c r="M166" i="11"/>
  <c r="M165" i="11"/>
  <c r="M164" i="11"/>
  <c r="M163" i="11"/>
  <c r="M162" i="11"/>
  <c r="M161" i="11"/>
  <c r="M160" i="11"/>
  <c r="M159" i="11"/>
  <c r="M158" i="11"/>
  <c r="M157" i="11"/>
  <c r="M156" i="11"/>
  <c r="M155" i="11"/>
  <c r="M154" i="11"/>
  <c r="M153" i="11"/>
  <c r="M152" i="11"/>
  <c r="M151" i="11"/>
  <c r="M150" i="11"/>
  <c r="M149" i="11"/>
  <c r="M148" i="11"/>
  <c r="M147" i="11"/>
  <c r="M146" i="11"/>
  <c r="M145" i="11"/>
  <c r="M144" i="11"/>
  <c r="M143" i="11"/>
  <c r="M142" i="11"/>
  <c r="M141" i="11"/>
  <c r="M140" i="11"/>
  <c r="M139" i="11"/>
  <c r="M138" i="11"/>
  <c r="M137" i="11"/>
  <c r="M136" i="11"/>
  <c r="M135" i="11"/>
  <c r="M134" i="11"/>
  <c r="M133" i="11"/>
  <c r="M132" i="11"/>
  <c r="M131" i="11"/>
  <c r="M130" i="11"/>
  <c r="M129" i="11"/>
  <c r="M128" i="11"/>
  <c r="M127" i="11"/>
  <c r="M126" i="11"/>
  <c r="M125" i="11"/>
  <c r="M124" i="11"/>
  <c r="K123" i="11"/>
  <c r="M123" i="11" s="1"/>
  <c r="M122" i="11"/>
  <c r="M121" i="11"/>
  <c r="M120" i="11"/>
  <c r="M119" i="11"/>
  <c r="M118" i="11"/>
  <c r="M117" i="11"/>
  <c r="M116" i="11"/>
  <c r="M115" i="11"/>
  <c r="M114" i="11"/>
  <c r="M113" i="11"/>
  <c r="M112" i="11"/>
  <c r="M111" i="11"/>
  <c r="M110" i="11"/>
  <c r="M109" i="11"/>
  <c r="M108" i="11"/>
  <c r="M107" i="11"/>
  <c r="M106" i="11"/>
  <c r="M105" i="11"/>
  <c r="M104" i="11"/>
  <c r="M103" i="11"/>
  <c r="M102" i="11"/>
  <c r="M101" i="11"/>
  <c r="M100" i="11"/>
  <c r="M99" i="11"/>
  <c r="M98" i="11"/>
  <c r="M97" i="11"/>
  <c r="M96" i="11"/>
  <c r="M95" i="11"/>
  <c r="M94" i="11"/>
  <c r="M93" i="11"/>
  <c r="M92" i="11"/>
  <c r="M91" i="11"/>
  <c r="M90" i="11"/>
  <c r="M89" i="11"/>
  <c r="M88" i="11"/>
  <c r="M87" i="11"/>
  <c r="M86" i="11"/>
  <c r="M85" i="11"/>
  <c r="M84" i="11"/>
  <c r="M83" i="11"/>
  <c r="M82" i="11"/>
  <c r="M81" i="11"/>
  <c r="M80" i="11"/>
  <c r="M79" i="11"/>
  <c r="M78" i="11"/>
  <c r="M77" i="11"/>
  <c r="G77" i="11"/>
  <c r="G78" i="11" s="1"/>
  <c r="G79" i="11" s="1"/>
  <c r="G80" i="11" s="1"/>
  <c r="G81" i="11" s="1"/>
  <c r="G82" i="11" s="1"/>
  <c r="G83" i="11" s="1"/>
  <c r="G84" i="11" s="1"/>
  <c r="G85" i="11" s="1"/>
  <c r="G86" i="11" s="1"/>
  <c r="G87" i="11" s="1"/>
  <c r="G88" i="11" s="1"/>
  <c r="G89" i="11" s="1"/>
  <c r="G90" i="11" s="1"/>
  <c r="G91" i="11" s="1"/>
  <c r="G92" i="11" s="1"/>
  <c r="G93" i="11" s="1"/>
  <c r="G94" i="11" s="1"/>
  <c r="G95" i="11" s="1"/>
  <c r="G96" i="11" s="1"/>
  <c r="G97" i="11" s="1"/>
  <c r="G98" i="11" s="1"/>
  <c r="G99" i="11" s="1"/>
  <c r="G100" i="11" s="1"/>
  <c r="G101" i="11" s="1"/>
  <c r="G102" i="11" s="1"/>
  <c r="G103" i="11" s="1"/>
  <c r="G104" i="11" s="1"/>
  <c r="G105" i="11" s="1"/>
  <c r="G106" i="11" s="1"/>
  <c r="G107" i="11" s="1"/>
  <c r="G108" i="11" s="1"/>
  <c r="G109" i="11" s="1"/>
  <c r="G110" i="11" s="1"/>
  <c r="G111" i="11" s="1"/>
  <c r="G112" i="11" s="1"/>
  <c r="G113" i="11" s="1"/>
  <c r="G114" i="11" s="1"/>
  <c r="G115" i="11" s="1"/>
  <c r="G116" i="11" s="1"/>
  <c r="G117" i="11" s="1"/>
  <c r="G118" i="11" s="1"/>
  <c r="G119" i="11" s="1"/>
  <c r="G120" i="11" s="1"/>
  <c r="G121" i="11" s="1"/>
  <c r="G122" i="11" s="1"/>
  <c r="G123" i="11" s="1"/>
  <c r="G124" i="11" s="1"/>
  <c r="G125" i="11" s="1"/>
  <c r="G126" i="11" s="1"/>
  <c r="G127" i="11" s="1"/>
  <c r="G128" i="11" s="1"/>
  <c r="G129" i="11" s="1"/>
  <c r="G130" i="11" s="1"/>
  <c r="G131" i="11" s="1"/>
  <c r="G132" i="11" s="1"/>
  <c r="G133" i="11" s="1"/>
  <c r="G134" i="11" s="1"/>
  <c r="G135" i="11" s="1"/>
  <c r="G136" i="11" s="1"/>
  <c r="G137" i="11" s="1"/>
  <c r="G138" i="11" s="1"/>
  <c r="G139" i="11" s="1"/>
  <c r="G140" i="11" s="1"/>
  <c r="G141" i="11" s="1"/>
  <c r="G142" i="11" s="1"/>
  <c r="G143" i="11" s="1"/>
  <c r="G144" i="11" s="1"/>
  <c r="G145" i="11" s="1"/>
  <c r="G146" i="11" s="1"/>
  <c r="G147" i="11" s="1"/>
  <c r="G148" i="11" s="1"/>
  <c r="G149" i="11" s="1"/>
  <c r="G150" i="11" s="1"/>
  <c r="G151" i="11" s="1"/>
  <c r="G152" i="11" s="1"/>
  <c r="G153" i="11" s="1"/>
  <c r="G154" i="11" s="1"/>
  <c r="G155" i="11" s="1"/>
  <c r="G156" i="11" s="1"/>
  <c r="G157" i="11" s="1"/>
  <c r="G158" i="11" s="1"/>
  <c r="G159" i="11" s="1"/>
  <c r="G160" i="11" s="1"/>
  <c r="G161" i="11" s="1"/>
  <c r="G162" i="11" s="1"/>
  <c r="G163" i="11" s="1"/>
  <c r="G164" i="11" s="1"/>
  <c r="G165" i="11" s="1"/>
  <c r="G166" i="11" s="1"/>
  <c r="G167" i="11" s="1"/>
  <c r="G168" i="11" s="1"/>
  <c r="G169" i="11" s="1"/>
  <c r="G170" i="11" s="1"/>
  <c r="G171" i="11" s="1"/>
  <c r="G172" i="11" s="1"/>
  <c r="G173" i="11" s="1"/>
  <c r="G174" i="11" s="1"/>
  <c r="G175" i="11" s="1"/>
  <c r="G176" i="11" s="1"/>
  <c r="G177" i="11" s="1"/>
  <c r="G178" i="11" s="1"/>
  <c r="G179" i="11" s="1"/>
  <c r="G180" i="11" s="1"/>
  <c r="G181" i="11" s="1"/>
  <c r="G182" i="11" s="1"/>
  <c r="G183" i="11" s="1"/>
  <c r="G184" i="11" s="1"/>
  <c r="G185" i="11" s="1"/>
  <c r="G186" i="11" s="1"/>
  <c r="G187" i="11" s="1"/>
  <c r="G188" i="11" s="1"/>
  <c r="G189" i="11" s="1"/>
  <c r="G191" i="11" s="1"/>
  <c r="G192" i="11" s="1"/>
  <c r="G193" i="11" s="1"/>
  <c r="G194" i="11" s="1"/>
  <c r="G195" i="11" s="1"/>
  <c r="G196" i="11" s="1"/>
  <c r="G197" i="11" s="1"/>
  <c r="G198" i="11" s="1"/>
  <c r="G199" i="11" s="1"/>
  <c r="G200" i="11" s="1"/>
  <c r="G201" i="11" s="1"/>
  <c r="G202" i="11" s="1"/>
  <c r="G203" i="11" s="1"/>
  <c r="G204" i="11" s="1"/>
  <c r="G205" i="11" s="1"/>
  <c r="G206" i="11" s="1"/>
  <c r="G207" i="11" s="1"/>
  <c r="G208" i="11" s="1"/>
  <c r="G209" i="11" s="1"/>
  <c r="G210" i="11" s="1"/>
  <c r="G211" i="11" s="1"/>
  <c r="G212" i="11" s="1"/>
  <c r="G213" i="11" s="1"/>
  <c r="G214" i="11" s="1"/>
  <c r="G215" i="11" s="1"/>
  <c r="G216" i="11" s="1"/>
  <c r="G217" i="11" s="1"/>
  <c r="G218" i="11" s="1"/>
  <c r="G219" i="11" s="1"/>
  <c r="G220" i="11" s="1"/>
  <c r="G221" i="11" s="1"/>
  <c r="G222" i="11" s="1"/>
  <c r="G223" i="11" s="1"/>
  <c r="G224" i="11" s="1"/>
  <c r="G225" i="11" s="1"/>
  <c r="G226" i="11" s="1"/>
  <c r="G227" i="11" s="1"/>
  <c r="G228" i="11" s="1"/>
  <c r="G229" i="11" s="1"/>
  <c r="G230" i="11" s="1"/>
  <c r="G231" i="11" s="1"/>
  <c r="G232" i="11" s="1"/>
  <c r="G233" i="11" s="1"/>
  <c r="G234" i="11" s="1"/>
  <c r="G235" i="11" s="1"/>
  <c r="G236" i="11" s="1"/>
  <c r="G237" i="11" s="1"/>
  <c r="G238" i="11" s="1"/>
  <c r="G239" i="11" s="1"/>
  <c r="G240" i="11" s="1"/>
  <c r="G241" i="11" s="1"/>
  <c r="G242" i="11" s="1"/>
  <c r="G243" i="11" s="1"/>
  <c r="G244" i="11" s="1"/>
  <c r="G245" i="11" s="1"/>
  <c r="G246" i="11" s="1"/>
  <c r="G247" i="11" s="1"/>
  <c r="G248" i="11" s="1"/>
  <c r="G249" i="11" s="1"/>
  <c r="G250" i="11" s="1"/>
  <c r="G251" i="11" s="1"/>
  <c r="G252" i="11" s="1"/>
  <c r="G253" i="11" s="1"/>
  <c r="G254" i="11" s="1"/>
  <c r="G255" i="11" s="1"/>
  <c r="G256" i="11" s="1"/>
  <c r="G257" i="11" s="1"/>
  <c r="G258" i="11" s="1"/>
  <c r="G259" i="11" s="1"/>
  <c r="G260" i="11" s="1"/>
  <c r="G261" i="11" s="1"/>
  <c r="G262" i="11" s="1"/>
  <c r="G263" i="11" s="1"/>
  <c r="G264" i="11" s="1"/>
  <c r="G265" i="11" s="1"/>
  <c r="G266" i="11" s="1"/>
  <c r="G267" i="11" s="1"/>
  <c r="G268" i="11" s="1"/>
  <c r="G269" i="11" s="1"/>
  <c r="G270" i="11" s="1"/>
  <c r="G271" i="11" s="1"/>
  <c r="G272" i="11" s="1"/>
  <c r="G273" i="11" s="1"/>
  <c r="G274" i="11" s="1"/>
  <c r="G275" i="11" s="1"/>
  <c r="G276" i="11" s="1"/>
  <c r="G277" i="11" s="1"/>
  <c r="G278" i="11" s="1"/>
  <c r="G279" i="11" s="1"/>
  <c r="G280" i="11" s="1"/>
  <c r="G281" i="11" s="1"/>
  <c r="G282" i="11" s="1"/>
  <c r="G283" i="11" s="1"/>
  <c r="G284" i="11" s="1"/>
  <c r="G285" i="11" s="1"/>
  <c r="G286" i="11" s="1"/>
  <c r="G287" i="11" s="1"/>
  <c r="G288" i="11" s="1"/>
  <c r="G289" i="11" s="1"/>
  <c r="G290" i="11" s="1"/>
  <c r="G291" i="11" s="1"/>
  <c r="G292" i="11" s="1"/>
  <c r="G293" i="11" s="1"/>
  <c r="G294" i="11" s="1"/>
  <c r="G295" i="11" s="1"/>
  <c r="G296" i="11" s="1"/>
  <c r="G297" i="11" s="1"/>
  <c r="G298" i="11" s="1"/>
  <c r="G299" i="11" s="1"/>
  <c r="G300" i="11" s="1"/>
  <c r="G301" i="11" s="1"/>
  <c r="M76" i="11"/>
  <c r="M73" i="11"/>
  <c r="M72" i="11"/>
  <c r="M71" i="11"/>
  <c r="M70" i="11"/>
  <c r="M69" i="11"/>
  <c r="M67" i="11"/>
  <c r="M66" i="11"/>
  <c r="M65" i="11"/>
  <c r="M64" i="11"/>
  <c r="M63" i="11"/>
  <c r="M62" i="11"/>
  <c r="M61" i="11"/>
  <c r="M60" i="11"/>
  <c r="M59" i="11"/>
  <c r="M58" i="11"/>
  <c r="M57" i="11"/>
  <c r="M56" i="11"/>
  <c r="M55" i="11"/>
  <c r="M54" i="11"/>
  <c r="M53" i="11"/>
  <c r="M52" i="11"/>
  <c r="M51" i="11"/>
  <c r="M50" i="11"/>
  <c r="M49" i="11"/>
  <c r="M48" i="11"/>
  <c r="M47" i="11"/>
  <c r="M46" i="11"/>
  <c r="M45" i="11"/>
  <c r="M44" i="11"/>
  <c r="M43" i="11"/>
  <c r="M42" i="11"/>
  <c r="K41" i="11"/>
  <c r="M41" i="11" s="1"/>
  <c r="M40" i="11"/>
  <c r="M39" i="11"/>
  <c r="K38" i="11"/>
  <c r="M38" i="11" s="1"/>
  <c r="K37" i="11"/>
  <c r="M37" i="11" s="1"/>
  <c r="K36" i="11"/>
  <c r="M36" i="11" s="1"/>
  <c r="K35" i="11"/>
  <c r="M35" i="11" s="1"/>
  <c r="K34" i="11"/>
  <c r="M34" i="11" s="1"/>
  <c r="M33" i="11"/>
  <c r="M32" i="11"/>
  <c r="M31" i="11"/>
  <c r="M30" i="11"/>
  <c r="M29" i="11"/>
  <c r="M28" i="11"/>
  <c r="M27" i="11"/>
  <c r="M26" i="11"/>
  <c r="M25" i="11"/>
  <c r="M24" i="11"/>
  <c r="M23" i="11"/>
  <c r="M22" i="11"/>
  <c r="M21" i="11"/>
  <c r="M20" i="11"/>
  <c r="M19" i="11"/>
  <c r="M18" i="11"/>
  <c r="M17" i="11"/>
  <c r="M16" i="11"/>
  <c r="M15" i="11"/>
  <c r="M14" i="11"/>
  <c r="G14" i="11"/>
  <c r="G15" i="11" s="1"/>
  <c r="G16" i="11" s="1"/>
  <c r="G17" i="11" s="1"/>
  <c r="G18" i="11" s="1"/>
  <c r="G19" i="11" s="1"/>
  <c r="G20" i="11" s="1"/>
  <c r="G21" i="11" s="1"/>
  <c r="G22" i="11" s="1"/>
  <c r="G23" i="11" s="1"/>
  <c r="G24" i="11" s="1"/>
  <c r="G25" i="11" s="1"/>
  <c r="G26" i="11" s="1"/>
  <c r="G27" i="11" s="1"/>
  <c r="G28" i="11" s="1"/>
  <c r="G29" i="11" s="1"/>
  <c r="G30" i="11" s="1"/>
  <c r="G31" i="11" s="1"/>
  <c r="G32" i="11" s="1"/>
  <c r="G33" i="11" s="1"/>
  <c r="G34" i="11" s="1"/>
  <c r="G35" i="11" s="1"/>
  <c r="G36" i="11" s="1"/>
  <c r="G37" i="11" s="1"/>
  <c r="G38" i="11" s="1"/>
  <c r="G39" i="11" s="1"/>
  <c r="G40" i="11" s="1"/>
  <c r="G41" i="11" s="1"/>
  <c r="G42" i="11" s="1"/>
  <c r="G43" i="11" s="1"/>
  <c r="G44" i="11" s="1"/>
  <c r="G45" i="11" s="1"/>
  <c r="G46" i="11" s="1"/>
  <c r="G47" i="11" s="1"/>
  <c r="G48" i="11" s="1"/>
  <c r="G49" i="11" s="1"/>
  <c r="G50" i="11" s="1"/>
  <c r="G51" i="11" s="1"/>
  <c r="G52" i="11" s="1"/>
  <c r="G53" i="11" s="1"/>
  <c r="G54" i="11" s="1"/>
  <c r="G55" i="11" s="1"/>
  <c r="G56" i="11" s="1"/>
  <c r="G57" i="11" s="1"/>
  <c r="G58" i="11" s="1"/>
  <c r="G59" i="11" s="1"/>
  <c r="G60" i="11" s="1"/>
  <c r="G61" i="11" s="1"/>
  <c r="G62" i="11" s="1"/>
  <c r="G63" i="11" s="1"/>
  <c r="G64" i="11" s="1"/>
  <c r="G65" i="11" s="1"/>
  <c r="G66" i="11" s="1"/>
  <c r="G67" i="11" s="1"/>
  <c r="M13" i="11"/>
  <c r="G13" i="11"/>
  <c r="M12" i="11"/>
  <c r="M190" i="11" l="1"/>
  <c r="M68" i="11"/>
  <c r="M11" i="11"/>
  <c r="M364" i="11"/>
  <c r="M520" i="11"/>
  <c r="M519" i="11" s="1"/>
  <c r="M518" i="11" s="1"/>
  <c r="M517" i="11" s="1"/>
  <c r="M75" i="11"/>
  <c r="M74" i="11" s="1"/>
  <c r="M302" i="11"/>
</calcChain>
</file>

<file path=xl/sharedStrings.xml><?xml version="1.0" encoding="utf-8"?>
<sst xmlns="http://schemas.openxmlformats.org/spreadsheetml/2006/main" count="1251" uniqueCount="375">
  <si>
    <t>Nave Principal</t>
  </si>
  <si>
    <t>Construcción</t>
  </si>
  <si>
    <t>Instalaciones</t>
  </si>
  <si>
    <t>Proyecto:</t>
  </si>
  <si>
    <t>Patronato de Museos de San Pedro</t>
  </si>
  <si>
    <t>La Milarca</t>
  </si>
  <si>
    <t>Instalaciones eléctricas</t>
  </si>
  <si>
    <t>Subestación eléctrica (equipo e infraestructura)</t>
  </si>
  <si>
    <t>Planta de Emergencia</t>
  </si>
  <si>
    <t>Iluminación y contactos</t>
  </si>
  <si>
    <t>Sistema Pararrayos</t>
  </si>
  <si>
    <t>UNIDAD</t>
  </si>
  <si>
    <t>CANTIDAD</t>
  </si>
  <si>
    <t>P.U.</t>
  </si>
  <si>
    <t>IMPORTE</t>
  </si>
  <si>
    <t>Sótano</t>
  </si>
  <si>
    <t>Planta Baja</t>
  </si>
  <si>
    <t>Planta Alta</t>
  </si>
  <si>
    <t>GRAN TOTAL</t>
  </si>
  <si>
    <t>Obras Exteriores</t>
  </si>
  <si>
    <t>Iluminación (fachadas, caminos, plazoletas)</t>
  </si>
  <si>
    <t>PZA</t>
  </si>
  <si>
    <t>L3</t>
  </si>
  <si>
    <t>L5</t>
  </si>
  <si>
    <t>L7</t>
  </si>
  <si>
    <t>L8</t>
  </si>
  <si>
    <t>L12</t>
  </si>
  <si>
    <t>L17</t>
  </si>
  <si>
    <t>L18</t>
  </si>
  <si>
    <t>L19</t>
  </si>
  <si>
    <t>L20</t>
  </si>
  <si>
    <t>L23</t>
  </si>
  <si>
    <t>L30</t>
  </si>
  <si>
    <t>L31</t>
  </si>
  <si>
    <t>R2E</t>
  </si>
  <si>
    <t>R1E</t>
  </si>
  <si>
    <t>ACCI</t>
  </si>
  <si>
    <t>ACCL</t>
  </si>
  <si>
    <t>ACCT</t>
  </si>
  <si>
    <t>ACCX</t>
  </si>
  <si>
    <t>L4</t>
  </si>
  <si>
    <t>L6</t>
  </si>
  <si>
    <t>L10</t>
  </si>
  <si>
    <t>L11</t>
  </si>
  <si>
    <t>L24</t>
  </si>
  <si>
    <t>TMO</t>
  </si>
  <si>
    <t>ML</t>
  </si>
  <si>
    <t>L2</t>
  </si>
  <si>
    <t>L22</t>
  </si>
  <si>
    <t>M3</t>
  </si>
  <si>
    <t>SUMINISTRO E INSTALACION DE REGISTRO TIPO 4 RMTB4 PARA NICHO TIPO GABINETE COLOCAR CONECTOR MULTIPLE, PARA MT, TIPO DERIVADOR DE 3 VIAS, 200A, INCLUYE CODOS Y CONECTORES ELASTIMOLD. INCLUYE EQUIPO, MATERIAL, MANO DE OBRA Y TODO LO NECESARIO PARA SU CORRECTA EJECUCIÓN.</t>
  </si>
  <si>
    <t>SUMINISTRO E INSTALACION DE CONECTORES ELASTIMOLD PARA LA CONEXION DE LA DERIVACION DE MT HACIA LA SUBESTACION. INCLUYE EQUIPO, MATERIAL, MANO DE OBRA Y TODO LO NECESARIO PARA SU CORRECTA EJECUCIÓN.</t>
  </si>
  <si>
    <t>SUMINISTRO E INSTALACION DE REGISTRO ELECTRICO PARA MEDIA TENSION EN TAMAÑO 4 SUBESTACIÓN, PREFABRICADO DE CONCRETO. INCLUYE EQUIPO, MATERIAL, MANO DE OBRA Y TODO LO NECESARIO PARA SU CORRECTA EJECUCIÓN.</t>
  </si>
  <si>
    <t>SUMINISTRO E INSTALACION DE BUSHING INSERTO CLASE 15 KV 200AMP, PARA CONEXIÓN DE CONECTRORES TIPO CODO A EQUIPOS, CATALOGO 1601A4, MARCA ELASTIMOLD. INCLUYE EQUIPO, MATERIAL, MANO DE OBRA Y TODO LO NECESARIO PARA SU CORRECTA EJECUCIÓN.</t>
  </si>
  <si>
    <t>SUMINISTRO E INSTALACION DE CONECTOR TIPO CODO OPERACIÓN CON CARGA Y PUNTO DE PRUEBA SERIE 166LR, CLASE 15KV 200A, PARA CABLE CALIBRE 1/0 AWG 100%NA CATALOGO 166LR-B5240 MARCA ELASTIMOLD. INCLUYE EQUIPO, MATERIAL, MANO DE OBRA Y TODO LO NECESARIO PARA SU CORRECTA EJECUCIÓN.</t>
  </si>
  <si>
    <t>SUMINISTRO E INSTALACION DE TAPON AISLADO PARA PROTECCIÓN DE BOQUILLAS EXPUESTAS A INSERTOS, CAJAS DERIVADORAS, CLASE 15KV 200AMP, OPERACIÓN CON CARGA CATALOGO 160DR, MARCA ELASTIMOLD. INCLUYE EQUIPO, MATERIAL, MANO DE OBRA Y TODO LO NECESARIO PARA SU CORRECTA EJECUCIÓN.</t>
  </si>
  <si>
    <t>SUMINISTRO E INSTALACION DE TERMINAL TERMOCONTRACTIL PARA INTERIOR SERIE HVT PARA CABLE XLP/EPR CALIBRE 4 - 1/0 AWG CLASE 15KV, PARA CONDUCTOR DE COBRE O ALUMINIO, EN INSTALACIONES AÉREAS O DENTRO DE GABINETES PARA ZONAS CON ALTA CONTAMINACIÓN SALINA O INDUSTRIAL MODELO HVT-151-G, MARCA RAYCHEM. INCLUYE EQUIPO, MATERIAL, MANO DE OBRA Y TODO LO NECESARIO PARA SU CORRECTA EJECUCIÓN.</t>
  </si>
  <si>
    <t>SUMINISTRO E INSTALACION DE CODO CONDUIT DE 2"ø D N, ACERO GALVANIZADO, NMX-J-534-2007, SERIE PARED GRUESA, EXTREMOS RH. INCLUYE EQUIPO, MATERIAL, MANO DE OBRA Y TODO LO NECESARIO PARA SU CORRECTA EJECUCIÓN.</t>
  </si>
  <si>
    <t>SUMINISTRO E INSTALACION DE CONECTOR PARATUBO CODUIT DE 2" . INCLUYE EQUIPO, MATERIAL, MANO DE OBRA Y TODO LO NECESARIO PARA SU CORRECTA EJECUCIÓN.</t>
  </si>
  <si>
    <t>SUMINISTRO E INSTALACION DE CODO CONDUIT DE 90° x 4"ø D N, PVC NMX-E-012-SCFI, SERIE PESADA, EXTREMOS SOCKET. INCLUYE EQUIPO, MATERIAL, MANO DE OBRA Y TODO LO NECESARIO PARA SU CORRECTA EJECUCIÓN.</t>
  </si>
  <si>
    <t>SUMINISTRO E INSTALACION DE CODO CONDUIT DE 90° x 2"ø D N, PVC NMX-E-012-SCFI, SERIE PESADA, EXTREMOS SOCKET. INCLUYE EQUIPO, MATERIAL, MANO DE OBRA Y TODO LO NECESARIO PARA SU CORRECTA EJECUCIÓN.</t>
  </si>
  <si>
    <t>SUMINISTRO E INSTALACION DE CONECTOR PARATUBO CODUIT DE 4"ø. INCLUYE EQUIPO, MATERIAL, MANO DE OBRA Y TODO LO NECESARIO PARA SU CORRECTA EJECUCIÓN.</t>
  </si>
  <si>
    <t>SUMINISTRO E INSTALACION DE CONECTOR PARATUBO CODUIT DE 2"ø. INCLUYE EQUIPO, MATERIAL, MANO DE OBRA Y TODO LO NECESARIO PARA SU CORRECTA EJECUCIÓN.</t>
  </si>
  <si>
    <t>SUMINISTRO E INSTALACION DE TUBOS EMBEBIDOS OBRA CIVIL. INCLUYE EQUIPO, MATERIAL, MANO DE OBRA Y TODO LO NECESARIO PARA SU CORRECTA EJECUCIÓN.</t>
  </si>
  <si>
    <t>SUMINISTRO E INSTALACION DE CALIBRE # 400KCM. INCLUYE EQUIPO, MATERIAL, MANO DE OBRA Y TODO LO NECESARIO PARA SU CORRECTA EJECUCIÓN.</t>
  </si>
  <si>
    <t>SUMINISTRO E INSTALACION DE MOLDE PARA CONEXIÓN SOLDABLE PARA TIPO "CC-2" PARA CABLE CALIBRE DE PASO # 4/0 AWG A DERIVACION CALIBRE # 2/0 AWG. INCLUYE EQUIPO, MATERIAL, MANO DE OBRA Y TODO LO NECESARIO PARA SU CORRECTA EJECUCIÓN.</t>
  </si>
  <si>
    <t>SUMINISTRO E INSTALACION DE MOLDE PARA CONEXIÓN SOLDABLE PARA TIPO "CR-3" DE PASO A VARILLA DE TIERRAS. INCLUYE EQUIPO, MATERIAL, MANO DE OBRA Y TODO LO NECESARIO PARA SU CORRECTA EJECUCIÓN.</t>
  </si>
  <si>
    <t>SUMINISTRO E INSTALACION DE MOLDE PARA CONEXIÓN SOLDABLE PARA TIPO "QA" CON DOS  BARRENOS. INCLUYE EQUIPO, MATERIAL, MANO DE OBRA Y TODO LO NECESARIO PARA SU CORRECTA EJECUCIÓN.</t>
  </si>
  <si>
    <t>SUMINISTRO E INSTALACION DE MOLDE PARA CONEXIÓN SOLDABLE, TIPO "CC-2" PARA CONEXIÓN A VARILLA  DE COBRE DE 5/8"Ø, A CUALQUIER ALTURA CON CABLE CALIBRE # 4/0 AWG. INCLUYE EQUIPO, MATERIAL, MANO DE OBRA Y TODO LO NECESARIO PARA SU CORRECTA EJECUCIÓN.</t>
  </si>
  <si>
    <t>SUMINISTRO E INSTALACION DE CARTUCHO PARA CONEXIÓN SOLDABLE # 90, INCLUYE DISCO, MARCA CADWELD (MOLDE CC-2). INCLUYE EQUIPO, MATERIAL, MANO DE OBRA Y TODO LO NECESARIO PARA SU CORRECTA EJECUCIÓN.</t>
  </si>
  <si>
    <t>SUMINISTRO E INSTALACION DE CARTUCHO PARA CONEXIÓN SOLDABLE # 150, INCLUYE DISCO, MARCA CADWELD (MOLDE CR-3 4/0-2/0). INCLUYE EQUIPO, MATERIAL, MANO DE OBRA Y TODO LO NECESARIO PARA SU CORRECTA EJECUCIÓN.</t>
  </si>
  <si>
    <t>SUMINISTRO E INSTALACION DE CARTUCHO PARA CONEXIÓN SOLDABLE , INCLUYE DISCO, MARCA CADWELD (MOLDE QA 4/0-2/0). INCLUYE EQUIPO, MATERIAL, MANO DE OBRA Y TODO LO NECESARIO PARA SU CORRECTA EJECUCIÓN.</t>
  </si>
  <si>
    <t>SUMINISTRO E INSTALACION DE CARTUCHO PARA CONEXIÓN SOLDABLE # 150, INCLUYE DISCO, MARCA CADWELD (MOLDE CC-2 2/0). INCLUYE EQUIPO, MATERIAL, MANO DE OBRA Y TODO LO NECESARIO PARA SU CORRECTA EJECUCIÓN.</t>
  </si>
  <si>
    <t>SUMINISTRO E INSTALACION DE CARTUCHO PARA CONEXIÓN SOLDABLE # 250, INCLUYE DISCO, MARCA CADWELD (MOLDE GAR 4/0 VARILLA). INCLUYE EQUIPO, MATERIAL, MANO DE OBRA Y TODO LO NECESARIO PARA SU CORRECTA EJECUCIÓN.</t>
  </si>
  <si>
    <t>SUMINISTRO E INSTALACION DE CONECTOR DE ALEACIÓN DE COBRE TIPO ABRAZADERA PARA CONECTAR UN CONDUCTOR DE COBRE A UN TUBO DE 3/8" Ø O VARILLA DE PUESTA A TIERRA 5/8"Ø, PARA UN RANGO DE CONDUCTORES DE CALIBRE 2/0 A 250KCM CATALOGO GAR6429 MARCA BURNDY. INCLUYE EQUIPO, MATERIAL, MANO DE OBRA Y TODO LO NECESARIO PARA SU CORRECTA EJECUCIÓN.</t>
  </si>
  <si>
    <t>SUMINISTRO E INSTALACION DE ZAPATA TERMINAL MECÁNICA DE ALEACIÓN DE COBRE, CON OPRESOR ALLEN PARA CONECTAR UN RANGO DE CONDUCTORES DE COBRE CALIBRE  1 A 4/0 CATALOGO KA28 MARCA BURNDY. INCLUYE EQUIPO, MATERIAL, MANO DE OBRA Y TODO LO NECESARIO PARA SU CORRECTA EJECUCIÓN.</t>
  </si>
  <si>
    <t>SUMINISTRO E INSTALACION DE BARRA DE UNION SIN GABINETE TGBUSG11 MARCA TOTAL GROUND O EQUIVALENTE, INCLUYE BARRA DE COBRE, AISLADORES TIPO BARRIL INCLUYE E INSTALACIÓN . INCLUYE EQUIPO, MATERIAL, MANO DE OBRA Y TODO LO NECESARIO PARA SU CORRECTA EJECUCIÓN.</t>
  </si>
  <si>
    <t>SUMINISTRO E INSTALACION DE CONECTOR MECANICO TIPO ABRAZADERA PARA UNIR DOS CONDUCTORES EN PARALELO CALIBRE 4/0 CON 4/0 AWG, CATALOGO KSA4/0 MARCA BURNDY. INCLUYE EQUIPO, MATERIAL, MANO DE OBRA Y TODO LO NECESARIO PARA SU CORRECTA EJECUCIÓN.</t>
  </si>
  <si>
    <t>SUMINISTRO E INSTALACION DE REGISTRO PARA ELECTRODO DE PUESTA A TIERRA, FABRICADO DE FIBRA DE VIDRIO, CON TAPA CON CIERRE GIRATORIO, BASE DE 32CM DE Ø Y 24CM DE LARGO, TAPA DE 27CM DE Ø CATALOGO S-1010, MARCA TOTAL GROUND. INCLUYE EQUIPO, MATERIAL, MANO DE OBRA Y TODO LO NECESARIO PARA SU CORRECTA EJECUCIÓN.</t>
  </si>
  <si>
    <t>SUMINISTRO E INSTALACION DE ADITIVO PARA EL SISTEMA DE PUESTA A TIERRA GEM, PARA MEJORA DE CONDUCTIVIDAD DEL TERRENO, BULTO DE 1136KG CATALOGO 009-GEM. INCLUYE EQUIPO, MATERIAL, MANO DE OBRA Y TODO LO NECESARIO PARA SU CORRECTA EJECUCIÓN.</t>
  </si>
  <si>
    <t>SUMINISTRO E INSTALACION DE ELECTRODO DE PUESTA A TIERRA, VARILLA DE ACERO CON RECUBRIMIENTO ELECTROLITICO DE COBRE TIPO COPPERWELD DE 5/8" X 3MT. INCLUYE EQUIPO, MATERIAL, MANO DE OBRA Y TODO LO NECESARIO PARA SU CORRECTA EJECUCIÓN.</t>
  </si>
  <si>
    <t>SUMINISTRO E INSTALACION DE OBRA CIVIL, ZANJEADO Y COMPACTADO DE 020 MT DE ANCHO Y 060CM DE PROFUNDIDAD INCLUYE E INSTALACIÓN. INCLUYE EQUIPO, MATERIAL, MANO DE OBRA Y TODO LO NECESARIO PARA SU CORRECTA EJECUCIÓN.</t>
  </si>
  <si>
    <t>SUMINISTRO E INSTALACION POLIDUCTO CORRUGADO DE 4", PAD NARANJA, NMX-J-542. INCLUYE EQUIPO, MATERIAL, MANO DE OBRA Y TODO LO NECESARIO PARA SU CORRECTA EJECUCIÓN.</t>
  </si>
  <si>
    <t>SUMINISTRO E INSTALACION ZAPATA BIMETÁLICA PONCHABLE TIPO YA-E CAÑON LARGO, PARA CONDUCTORES DE COBRE O ALUMINIO, 600V A 35KV CON 1 PERFORACION PARA CALIBRE 1/0, TORNILLO DE 3/8" CAT YA25A3N69T38E, MARCA BRUNDY. INCLUYE EQUIPO, MATERIAL, MANO DE OBRA Y TODO LO NECESARIO PARA SU CORRECTA EJECUCIÓN.</t>
  </si>
  <si>
    <t>SUMINISTRO E INSTALACIÓN GABINETE DE BOMBA SCI INTERRUPTOR PRINCIPAL DE  3X400A. INCLUYE EQUIPO, MATERIAL, MANO DE OBRA Y TODO LO NECESARIO PARA SU CORRECTA EJECUCIÓN.</t>
  </si>
  <si>
    <t>SUMINISTRO E INSTALACIÓN DE CONTACTO DUPLEX POLARIZADO COLOR NARANJA, 15 A, 127V, LINEA DECORA GRADO INDUSTRIAL MODELO 16262-OIG, CON PLACA MODELO 80401-IG, MARCA LEVITON. INCLUYE EQUIPO, MATERIAL, MANO DE OBRA Y TODO LO NECESARIO PARA SU CORRECTA EJECUCIÓN.</t>
  </si>
  <si>
    <t>SUMINISTRO E INSTALACIÓN DE CONTACTO DUPLEX POLARIZADO COLOR NARANJA, 15 A, 127V, MONTADO EN CIELO. INCLUYE EQUIPO, MATERIAL, MANO DE OBRA Y TODO LO NECESARIO PARA SU CORRECTA EJECUCIÓN.</t>
  </si>
  <si>
    <t>SUMINISTRO E INSTALACIÓN COPLE PARA TUBO CONDUIT DE 3/4"ø D N, ACERO GALVANIZADO, NMX-J-536-2008, SERIE PARED DELGADA, EXTREMOS SOCKET. INCLUYE EQUIPO, MATERIAL, MANO DE OBRA Y TODO LO NECESARIO PARA SU CORRECTA EJECUCIÓN.</t>
  </si>
  <si>
    <t>SUMINISTRO E INSTALACIÓN COPLE PARA TUBO CONDUIT DE  1"ø D N, ACERO GALVANIZADO, NMX-J-536-2008, SERIE PARED DELGADA, EXTREMOS SOCKET. INCLUYE EQUIPO, MATERIAL, MANO DE OBRA Y TODO LO NECESARIO PARA SU CORRECTA EJECUCIÓN.</t>
  </si>
  <si>
    <t>SUMINISTRO E INSTALACIÓN CODO CONDUIT DE 90° x 3/4"ø D N, ACERO GALVANIZADO, NMX-J-536-2008, SERIE PARED DELGADA, EXTREMOS SOCKET. INCLUYE EQUIPO, MATERIAL, MANO DE OBRA Y TODO LO NECESARIO PARA SU CORRECTA EJECUCIÓN.</t>
  </si>
  <si>
    <t>SUMINISTRO E INSTALACIÓN CODO CONDUIT DE 90° x 1"ø D N, ACERO GALVANIZADO, NMX-J-536-2008, SERIE PARED DELGADA, EXTREMOS SOCKET. INCLUYE EQUIPO, MATERIAL, MANO DE OBRA Y TODO LO NECESARIO PARA SU CORRECTA EJECUCIÓN.</t>
  </si>
  <si>
    <t>SUMINISTRO E INSTALACIÓN CONECTOR RECTO DE 3/4"ø D N, TIPO AMERICANO, ACERO GALVANIZADO, NMX-J-536-2008, SERIE PARED DELGADA, EXTREMOS SOCKET x RM. INCLUYE EQUIPO, MATERIAL, MANO DE OBRA Y TODO LO NECESARIO PARA SU CORRECTA EJECUCIÓN.</t>
  </si>
  <si>
    <t>SUMINISTRO E INSTALACIÓN CONECTOR RECTO DE 1"ø D N, TIPO AMERICANO, ACERO GALVANIZADO, NMX-J-536-2008, SERIE PARED DELGADA, EXTREMOS SOCKET x RM. INCLUYE EQUIPO, MATERIAL, MANO DE OBRA Y TODO LO NECESARIO PARA SU CORRECTA EJECUCIÓN.</t>
  </si>
  <si>
    <t>SUMINISTRO E INSTALACIÓN CONECTOR RECTO ONDATIGTH DE 3/4"ø, METALICO. INCLUYE EQUIPO, MATERIAL, MANO DE OBRA Y TODO LO NECESARIO PARA SU CORRECTA EJECUCIÓN.</t>
  </si>
  <si>
    <t>SUMINISTRO E INSTALACIÓN CONECTOR RECTO ONDATIGTH DE 1"ø, METALICO. INCLUYE EQUIPO, MATERIAL, MANO DE OBRA Y TODO LO NECESARIO PARA SU CORRECTA EJECUCIÓN.</t>
  </si>
  <si>
    <t>SUMINISTRO E INSTALACIÓN CONTRATUERCA DE 3/4"ø, METALICA ZAMAC, ROSCADA. INCLUYE EQUIPO, MATERIAL, MANO DE OBRA Y TODO LO NECESARIO PARA SU CORRECTA EJECUCIÓN.</t>
  </si>
  <si>
    <t>SUMINISTRO E INSTALACIÓN CONTRATUERCA DE 1"ø, METALICA ZAMAC, ROSCADA. INCLUYE EQUIPO, MATERIAL, MANO DE OBRA Y TODO LO NECESARIO PARA SU CORRECTA EJECUCIÓN.</t>
  </si>
  <si>
    <t>SUMINISTRO E INSTALACIÓN MONITOR DE 3/4"ø, METALICA ZAMAC, ROSCADO. INCLUYE EQUIPO, MATERIAL, MANO DE OBRA Y TODO LO NECESARIO PARA SU CORRECTA EJECUCIÓN.</t>
  </si>
  <si>
    <t>SUMINISTRO E INSTALACIÓN MONITOR DE 1"ø, METALICA ZAMAC, ROSCADO. INCLUYE EQUIPO, MATERIAL, MANO DE OBRA Y TODO LO NECESARIO PARA SU CORRECTA EJECUCIÓN.</t>
  </si>
  <si>
    <t>SUMINISTRO E INSTALACIÓN CAJA CUADRADA DE 4" x 4" x 1-1/2", KNOCKOUT DE 1/2" Y 3/4", ACERO GALVANIZADO. INCLUYE EQUIPO, MATERIAL, MANO DE OBRA Y TODO LO NECESARIO PARA SU CORRECTA EJECUCIÓN.</t>
  </si>
  <si>
    <t>SUMINISTRO E INSTALACIÓN ABRAZADERA TIPO CLIP DE 3/4"ø, ACERO GALVANIZADO. INCLUYE EQUIPO, MATERIAL, MANO DE OBRA Y TODO LO NECESARIO PARA SU CORRECTA EJECUCIÓN.</t>
  </si>
  <si>
    <t>SUMINISTRO E INSTALACIÓN ABRAZADERA TIPO CLIP DE 1"ø, ACERO GALVANIZADO. INCLUYE EQUIPO, MATERIAL, MANO DE OBRA Y TODO LO NECESARIO PARA SU CORRECTA EJECUCIÓN.</t>
  </si>
  <si>
    <t>SUMINISTRO E INSTALACIÓN EXPANSOR METÁLICO TIPO Z, DE 1/4", CON TORNILLO Y ARANDELA. INCLUYE EQUIPO, MATERIAL, MANO DE OBRA Y TODO LO NECESARIO PARA SU CORRECTA EJECUCIÓN.</t>
  </si>
  <si>
    <t>SUMINISTRO E INSTALACIÓN EMPALME PARA CABLE TIPO CAPUCHON PARA CALIBRE  #12 A 14 CON180 PZA. INCLUYE EQUIPO, MATERIAL, MANO DE OBRA Y TODO LO NECESARIO PARA SU CORRECTA EJECUCIÓN.</t>
  </si>
  <si>
    <t>SUMINISTRO E INSTALACIÓN COPLE PARA TUBO CONDUIT DE 3/4"ø D N, PVC NMX-E-012-SCFI, SERIE PESADA, EXTREMOS SOCKET. INCLUYE EQUIPO, MATERIAL, MANO DE OBRA Y TODO LO NECESARIO PARA SU CORRECTA EJECUCIÓN.</t>
  </si>
  <si>
    <t>SUMINISTRO E INSTALACIÓN COPLE PARA TUBO CONDUIT DE 1"ø D N, PVC NMX-E-012-SCFI, SERIE PESADA, EXTREMOS SOCKET. INCLUYE EQUIPO, MATERIAL, MANO DE OBRA Y TODO LO NECESARIO PARA SU CORRECTA EJECUCIÓN.</t>
  </si>
  <si>
    <t>SUMINISTRO E INSTALACIÓN CODO CONDUIT DE 90° x 3/4"ø D N, PVC NMX-E-012-SCFI, SERIE PESADA, EXTREMOS SOCKET. INCLUYE EQUIPO, MATERIAL, MANO DE OBRA Y TODO LO NECESARIO PARA SU CORRECTA EJECUCIÓN.</t>
  </si>
  <si>
    <t>SUMINISTRO E INSTALACIÓN CODO CONDUIT DE 90° x 1"ø D N, PVC NMX-E-012-SCFI, SERIE PESADA, EXTREMOS SOCKET. INCLUYE EQUIPO, MATERIAL, MANO DE OBRA Y TODO LO NECESARIO PARA SU CORRECTA EJECUCIÓN.</t>
  </si>
  <si>
    <t>SUMINISTRO E INSTALACIÓN CONECTOR PARA TUBO CONDUIT DE 3/4"ø D N, PVC NMX-E-012-SCFI, SERIE PESADA, EXTREMOS SOCKET x RM. INCLUYE EQUIPO, MATERIAL, MANO DE OBRA Y TODO LO NECESARIO PARA SU CORRECTA EJECUCIÓN.</t>
  </si>
  <si>
    <t>SUMINISTRO E INSTALACIÓN CONECTOR PARA TUBO CONDUIT DE 1"ø D N, PVC NMX-E-012-SCFI, SERIE PESADA, EXTREMOS SOCKET x RM. INCLUYE EQUIPO, MATERIAL, MANO DE OBRA Y TODO LO NECESARIO PARA SU CORRECTA EJECUCIÓN.</t>
  </si>
  <si>
    <t>SUMINISTRO E INSTALACIÓN CAJA CUADRADA DE 4" x 4" x 1-1/2", KNOCKOUT DE 1/2" Y 3/4", PVC NMX-E-012-SCFI. INCLUYE EQUIPO, MATERIAL, MANO DE OBRA Y TODO LO NECESARIO PARA SU CORRECTA EJECUCIÓN.</t>
  </si>
  <si>
    <t>SUMINISTRO E INSTALACIÓN CAJA CUADRADA DE 5" x 5" x 2", KNOCKOUT DE 3/4" Y 1", PVC NMX-E-012-SCFI. INCLUYE EQUIPO, MATERIAL, MANO DE OBRA Y TODO LO NECESARIO PARA SU CORRECTA EJECUCIÓN.</t>
  </si>
  <si>
    <t>SUMINISTRO E INSTALACIÓN MARCO REDUCTOR 4" x 2", PVC NMX-E-012-SCFI. INCLUYE EQUIPO, MATERIAL, MANO DE OBRA Y TODO LO NECESARIO PARA SU CORRECTA EJECUCIÓN.</t>
  </si>
  <si>
    <t>SUMINISTRO E INSTALACIÓN TAPA CUADRADA 4" x 4", CIEGA, PVC NMX-E-012-SCFI. INCLUYE EQUIPO, MATERIAL, MANO DE OBRA Y TODO LO NECESARIO PARA SU CORRECTA EJECUCIÓN.</t>
  </si>
  <si>
    <t>SUMINISTRO E INSTALACIÓN TAPA CUADRADA 5" x 5", CIEGA, PVC NMX-E-012-SCFI. INCLUYE EQUIPO, MATERIAL, MANO DE OBRA Y TODO LO NECESARIO PARA SU CORRECTA EJECUCIÓN.</t>
  </si>
  <si>
    <t>SUMINISTRO E INSTALACIÓN PEGAMENTO PARA TUBO DE PVC EN LATA DE 500 ML. INCLUYE EQUIPO, MATERIAL, MANO DE OBRA Y TODO LO NECESARIO PARA SU CORRECTA EJECUCIÓN.</t>
  </si>
  <si>
    <t>SUMINISTRO E INSTALACIÓN CONTACTO DUPLEX POLARIZADO COLOR NARANJA, 15 A, 127V, LINEA DECORA GRADO INDUSTRIAL MODELO 16262-OIG, CON PLACA MODELO 80401-IG, MARCA LEVITON. INCLUYE EQUIPO, MATERIAL, MANO DE OBRA Y TODO LO NECESARIO PARA SU CORRECTA EJECUCIÓN.</t>
  </si>
  <si>
    <t>SUMINISTRO E INSTALACIÓN CONTACTO DUPLEX POLARIZADO COLOR NARANJA, 15 A, 127V, MONTADO EN CIELO. INCLUYE EQUIPO, MATERIAL, MANO DE OBRA Y TODO LO NECESARIO PARA SU CORRECTA EJECUCIÓN.</t>
  </si>
  <si>
    <t>SUMINISTRO E INSTALACIÓN DE RIEL DE 3 CIRCUITOS PARA SUSPENDER FABRICADO EN ALUMINIO COLOR BLANCO DE 2 M DE LONGITUD. INCLUYE EQUIPO, MATERIAL, MANO DE OBRA Y TODO LO NECESARIO PARA SU CORRECTA EJECUCIÓN.</t>
  </si>
  <si>
    <t>SUMINISTRO E INSTALACIÓN DE RIEL DE 3 CIRCUITOS PARA EMPOTRAR FABRICADO EN ALUMINIO COLOR BLANCO DE 1 M DE LONGITUD. INCLUYE EQUIPO, MATERIAL, MANO DE OBRA Y TODO LO NECESARIO PARA SU CORRECTA EJECUCIÓN.</t>
  </si>
  <si>
    <t>SUMINISTRO E INSTALACIÓN DE CONECTOR "I" PARA RIEL DE 3 CIRCUITOS. INCLUYE EQUIPO, MATERIAL, MANO DE OBRA Y TODO LO NECESARIO PARA SU CORRECTA EJECUCIÓN.</t>
  </si>
  <si>
    <t>SUMINISTRO E INSTALACIÓN DE APAGADOR SENCILLO GRADO COMERCIAL, 15 AMP, 120 -277 V, COLOR A CONVENIR, MARCA A CONVENIR. INCLUYE EQUIPO, MATERIAL, MANO DE OBRA Y TODO LO NECESARIO PARA SU CORRECTA EJECUCIÓN.</t>
  </si>
  <si>
    <t>SUMINISTRO E INSTALACIÓN DE PLACA PARA APAGADOR SENCILLO, GRADO COMERCIAL, COLOR A CONVENIR, MARCA A CONVENIR, INCLUYE EQUIPO, MATERIAL, MANO DE OBRA Y TODO LO NECESARIO PARA SU CORRECTA EJECUCIÓN.</t>
  </si>
  <si>
    <t>SUMINISTRO E INSTALACIÓN DE CONTACTO, DUPLEX, 1F, 127V, 60Hz 15 AMPS, USO NORAML MONTADO EN MURO, MAC LEVITON O SIMILAR. INCLUYE EQUIPO, MATERIAL, MANO DE OBRA Y TODO LO NECESARIO PARA SU CORRECTA EJECUCIÓN.</t>
  </si>
  <si>
    <t>SUMINISTRO E INSTALACIÓN DE CONTACTO  DUPLEX REGULADO A PISO ILUMINACIÓN / 127 v / 20A. INCLUYE EQUIPO, MATERIAL, MANO DE OBRA Y TODO LO NECESARIO PARA SU CORRECTA EJECUCIÓN.</t>
  </si>
  <si>
    <t>SUMINISTRO E INSTALACIÓN DE CONTACTO DUPLEX REGULADO COLOR NARANJA, 15 A, 127V, MONTADO EN MURO. INCLUYE EQUIPO, MATERIAL, MANO DE OBRA Y TODO LO NECESARIO PARA SU CORRECTA EJECUCIÓN.</t>
  </si>
  <si>
    <t>SUMINISTRO E INSTALACIÓN DE CONTACTO DUPLEX REGULADO COLOR NARANJA, 15 A, 127V, MONTADO EN CIELO. INCLUYE EQUIPO, MATERIAL, MANO DE OBRA Y TODO LO NECESARIO PARA SU CORRECTA EJECUCIÓN.</t>
  </si>
  <si>
    <t>SUMINISTRO E INSTALACIÓN DE CONTACTO DUPLEX A PISO MODELO BTICINO, CAJA MODELO 886B, TAPA PARA PISO MODELO 895 T, CONTACTO CR20W O SIMILARES
INSTALACIÓN DE TAPA DE CONTACTOS A NIVEL DE PISO TERMINADO. INCLUYE EQUIPO, MATERIAL, MANO DE OBRA Y TODO LO NECESARIO PARA SU CORRECTA EJECUCIÓN.</t>
  </si>
  <si>
    <t>SUMINISTRO E INSTALACIÓN DE CONTACTO  DUPLEX  REGULADO  A PISO ILUMINACION  / 127 v / 20A
CONSUMO ESTIMADO POR CONTACTO DE 
1900 W. INCLUYE EQUIPO, MATERIAL, MANO DE OBRA Y TODO LO NECESARIO PARA SU CORRECTA EJECUCIÓN.</t>
  </si>
  <si>
    <t>SUMINISTRO E INSTALACIÓN EXPANSOR METÁLICO TIPO Z, DE 1/4" DE DIÁMETRO CON TORNILLO Y ARANDELA, MARCA ANCLO O SIMILAR. INCLUYE EQUIPO, MATERIAL, MANO DE OBRA Y TODO LO NECESARIO PARA SU CORRECTA EJECUCIÓN.</t>
  </si>
  <si>
    <t>SUMINISTRO E INSTALACIÓN CAJA CUADRADA DE 5" x 5" x 1-1/2", KNOCKOUT DE 1/2" Y 3/4", PVC NMX-E-012-SCFI. INCLUYE EQUIPO, MATERIAL, MANO DE OBRA Y TODO LO NECESARIO PARA SU CORRECTA EJECUCIÓN.</t>
  </si>
  <si>
    <t>SUMINISTRO E INSTALACIÓN RIEL DE 3 CIRCUITOS PARA EMPOTRAR FABRICADO EN ALUMINIO ACABADO EN BLANCO COLOR BLANCO DE 20 M DE LONGITUD. INCLUYE EQUIPO, MATERIAL, MANO DE OBRA Y TODO LO NECESARIO PARA SU CORRECTA EJECUCIÓN.</t>
  </si>
  <si>
    <t>SUMINISTRO E INSTALACIÓN RIEL DE 3 CIRCUITOS PARA EMPOTRAR FABRICADO EN ALUMINIO COLOR BLANCO DE 1 M DE LONGITUD. INCLUYE EQUIPO, MATERIAL, MANO DE OBRA Y TODO LO NECESARIO PARA SU CORRECTA EJECUCIÓN.</t>
  </si>
  <si>
    <t>SUMINISTRO E INSTALACIÓN CONECTOR "I" PARA RIEL DE 3 CIRCUITOS. INCLUYE EQUIPO, MATERIAL, MANO DE OBRA Y TODO LO NECESARIO PARA SU CORRECTA EJECUCIÓN.</t>
  </si>
  <si>
    <t>SUMINISTRO E INSTALACIÓN CONECTOR "L" PARA RIEL DE 3 CIRCUITOS. INCLUYE EQUIPO, MATERIAL, MANO DE OBRA Y TODO LO NECESARIO PARA SU CORRECTA EJECUCIÓN.</t>
  </si>
  <si>
    <t>SUMINISTRO E INSTALACIÓN CONECTOR "T" PARA RIEL DE 3 CIRCUITOS. INCLUYE EQUIPO, MATERIAL, MANO DE OBRA Y TODO LO NECESARIO PARA SU CORRECTA EJECUCIÓN.</t>
  </si>
  <si>
    <t>SUMINISTRO E INSTALACIÓN CONECTOR "X" PARA RIEL DE 3 CIRCUITOS. INCLUYE EQUIPO, MATERIAL, MANO DE OBRA Y TODO LO NECESARIO PARA SU CORRECTA EJECUCIÓN.</t>
  </si>
  <si>
    <t>SUMINISTRO E INSTALACIÓN APAGADOR SENCILLO GRADO COMERCIAL, 15 AMP, 120 -277 V, COLOR A CONVENIR, MARCA A CONVENIR. INCLUYE EQUIPO, MATERIAL, MANO DE OBRA Y TODO LO NECESARIO PARA SU CORRECTA EJECUCIÓN.</t>
  </si>
  <si>
    <t>SUMINISTRO E INSTALACIÓN PLACA PARA APAGADOR SENCILLO, GRADO COMERCIAL, COLOR A CONVENIR, MARCA A CONVENIR. INCLUYE EQUIPO, MATERIAL, MANO DE OBRA Y TODO LO NECESARIO PARA SU CORRECTA EJECUCIÓN.</t>
  </si>
  <si>
    <t>SUMINISTRO E INSTALACIÓN CONTACTO DUPLEX REGULADO COLOR NARANJA, 15 A, 127V, MONTADO EN MURO. INCLUYE EQUIPO, MATERIAL, MANO DE OBRA Y TODO LO NECESARIO PARA SU CORRECTA EJECUCIÓN.</t>
  </si>
  <si>
    <t>SUMINISTRO E INSTALACIÓN CONTACTO DUPLEX REGULADO COLOR NARANJA, 15 A, 127V, MONTADO EN PISO. INCLUYE EQUIPO, MATERIAL, MANO DE OBRA Y TODO LO NECESARIO PARA SU CORRECTA EJECUCIÓN.</t>
  </si>
  <si>
    <t>SUMINISTRO E INSTALACIÓN CONTACTO  DUPLEX NO REGULADO  A PISO / 127 v / 20A
CONSUMO ESTIMADO POR CONTACTO DE 
1900 W. INCLUYE EQUIPO, MATERIAL, MANO DE OBRA Y TODO LO NECESARIO PARA SU CORRECTA EJECUCIÓN.</t>
  </si>
  <si>
    <t>SUMINISTRO E INSTALACIÓN CONTACTO, DUPLEX, 1F, 127V, 60Hz 20 AMPS USO EN EXTERIOR CON TAPA A PRUEBA DE INTEMPERIE, MAC LEVITON, MONTAJE EN PISO EN PTR DE 10 cm DE ALTURA ANCLADA EN PISO. INCLUYE EQUIPO, MATERIAL, MANO DE OBRA Y TODO LO NECESARIO PARA SU CORRECTA EJECUCIÓN.</t>
  </si>
  <si>
    <t>SUMINISTRO E INSTALACIÓNABRAZADERA TIPO CLIP DE 1"ø, ACERO GALVANIZADO. INCLUYE EQUIPO, MATERIAL, MANO DE OBRA Y TODO LO NECESARIO PARA SU CORRECTA EJECUCIÓN.</t>
  </si>
  <si>
    <t>V EXPANSOR METÁLICO TIPO Z, DE 1/4", CON TORNILLO Y ARANDELA. INCLUYE EQUIPO, MATERIAL, MANO DE OBRA Y TODO LO NECESARIO PARA SU CORRECTA EJECUCIÓN.</t>
  </si>
  <si>
    <t>SUMINISTRO E INSTALACIÓN COPLE PARA TUBO CONDUIT DE 2"ø D N, PVC NMX-E-012-SCFI, SERIE PESADA, EXTREMOS SOCKET. INCLUYE EQUIPO, MATERIAL, MANO DE OBRA Y TODO LO NECESARIO PARA SU CORRECTA EJECUCIÓN.</t>
  </si>
  <si>
    <t>SUMINISTRO E INSTALACIÓN CODO CONDUIT DE 90° x 2"ø D N, PVC NMX-E-012-SCFI, SERIE PESADA, EXTREMOS SOCKET. INCLUYE EQUIPO, MATERIAL, MANO DE OBRA Y TODO LO NECESARIO PARA SU CORRECTA EJECUCIÓN.</t>
  </si>
  <si>
    <t>SUMINISTRO E INSTALACIÓN CONECTOR PARA TUBO CONDUIT DE 2"ø D N, PVC NMX-E-012-SCFI, SERIE PESADA, EXTREMOS SOCKET x RM. INCLUYE EQUIPO, MATERIAL, MANO DE OBRA Y TODO LO NECESARIO PARA SU CORRECTA EJECUCIÓN.</t>
  </si>
  <si>
    <t>SUMINISTRO E INSTALACIÓN REGISTRO ALVAÑAL 10". INCLUYE EQUIPO, MATERIAL, MANO DE OBRA Y TODO LO NECESARIO PARA SU CORRECTA EJECUCIÓN.</t>
  </si>
  <si>
    <t>SUMINISTRO E INSTALACIÓN RIEL DE 3 CIRCUITOS PARA EMPOTRAR FABRICADO EN ALUMINIO ACABADO EN BLANCO COLOR BLANCO DE 2 M DE LONGITUD. INCLUYE EQUIPO, MATERIAL, MANO DE OBRA Y TODO LO NECESARIO PARA SU CORRECTA EJECUCIÓN.</t>
  </si>
  <si>
    <t>SUMINISTRO E INSTALACIÓN CONTACTO DUPLEX NO REGULADO COLOR NARANJA, 15 A, 127V, MONTADO ENMURO. INCLUYE EQUIPO, MATERIAL, MANO DE OBRA Y TODO LO NECESARIO PARA SU CORRECTA EJECUCIÓN.</t>
  </si>
  <si>
    <t>ABRAZADERA TIPO CLIP DE 3/4"ø, ACERO GALVANIZADO. INCLUYE EQUIPO, MATERIAL, MANO DE OBRA Y TODO LO NECESARIO PARA SU CORRECTA EJECUCIÓN.</t>
  </si>
  <si>
    <t>SUMINISTRO DE SUMINISTRO E INSTALACIÓN DE Ø, PARA ACOPLAR EL DISPOSITIVO DE CAPTACIÓN AL MASTIL, ADEMAS DE PERMITIR EL CONEXIONADO CON LA RED CONDUCTORA, MODELO 111012, MARCA INGESCO. INCLUYE EQUIPO, MATERIAL, MANO DE OBRA Y TODO LO NECESARIO PARA SU CORRECTA EJECUCIÓN.</t>
  </si>
  <si>
    <t>SUMINISTRO E INSTALACIÓN DE MASTIL EN ACERO GALVANIZADO EN CALIENTE EN UN SOLO TRAMO DE 300M (ALTURA REQUERIDA 250M) DE 1 1/4"Ø PARA LA ADAPTACION CABEZAL MASTIL MCA INGESCO O EQUIVALENTE. INCLUYE EQUIPO, MATERIAL, MANO DE OBRA Y TODO LO NECESARIO PARA SU CORRECTA EJECUCIÓN.</t>
  </si>
  <si>
    <t>SUMINISTRO E INSTALACIÓN SOPORTE PLACA BASE PARA FIJACION DE MASTIL EN SUPERFICIE HORIZONTAL EN ACERO GALVANIZADO EN CALIENTE DE 1 1/2"Ø. INCLUYE EQUIPO, MATERIAL, MANO DE OBRA Y TODO LO NECESARIO PARA SU CORRECTA EJECUCIÓN.</t>
  </si>
  <si>
    <t>SUMINISTRO E INSTALACIÓN KIT DE VIENTOS Y TENSADO DE VIENTOS DE ACERO DE MASTILES DE 1 1/4" DE Ø, Y MASTILES TELESCOPICOS CON TRAMO FINAL DE 1 1/4" DE Ø, FORMADO POR 25M DE CABLE DE ACERO DE 4MM, ARGOLLA, TOPE DE SUJECCIÓN PARA MASTIL, MODELO 114197. INCLUYE EQUIPO, MATERIAL, MANO DE OBRA Y TODO LO NECESARIO PARA SU CORRECTA EJECUCIÓN.</t>
  </si>
  <si>
    <t>SUMINISTRO E INSTALACIÓN DESCONECTADOR ENTRE EL CONDUCTOR DE BAJADA Y EL SISTEMA DE PUESTA A TIERRA, DE ALUMINIO, PARA CABLES CLASE I Y II, CATALOGO A303X, MARCA ANPASA O EQUIVALENTE. INCLUYE EQUIPO, MATERIAL, MANO DE OBRA Y TODO LO NECESARIO PARA SU CORRECTA EJECUCIÓN.</t>
  </si>
  <si>
    <t>SUMINISTRO E INSTALACIÓN PLACA DE ACERO CON OREJA A BASE DE SOLERA DE ACERO AL CARBON DE 100X100MM DE 1/4" DE ESPESOR, CON 4 PERFORACIONES DE 5/8", 4 PZA DE TAQUETE EXPANSOR TIPO "Z" DE 1/2", CON TORNILLO CABEZA HEXAGONAL Y ARANDELA PLANA Y DE PRESIÓN DE 1/2". INCLUYE EQUIPO, MATERIAL, MANO DE OBRA Y TODO LO NECESARIO PARA SU CORRECTA EJECUCIÓN.</t>
  </si>
  <si>
    <t>SUMINISTRO E INSTALACIÓN CODO CONDUIT DE 90° x 1"ø, PVC CEDULA 40, SERIE PESADA, EXREMOS PLANOS. INCLUYE EQUIPO, MATERIAL, MANO DE OBRA Y TODO LO NECESARIO PARA SU CORRECTA EJECUCIÓN.</t>
  </si>
  <si>
    <t>SUMINISTRO E INSTALACIÓN COPLE CONDUIT DE 1"ø, PVC CEDULA 40, SERIE PESADA, EXREMOS PLANOS. INCLUYE EQUIPO, MATERIAL, MANO DE OBRA Y TODO LO NECESARIO PARA SU CORRECTA EJECUCIÓN.</t>
  </si>
  <si>
    <t>SUMINISTRO E INSTALACIÓN ABRAZADERA TIPO UÑA DE 1"ø ACERO GALVANIZADO. INCLUYE EQUIPO, MATERIAL, MANO DE OBRA Y TODO LO NECESARIO PARA SU CORRECTA EJECUCIÓN.</t>
  </si>
  <si>
    <t>SUMINISTRO E INSTALACIÓN ABRAZADERA PARA CABLE, PARA SOPORTE DE CONDUCTORES VERTICALES Y HORIZONTALES DE MATERIAL COBRE AL 9999%, CATALOGO C121A. INCLUYE EQUIPO, MATERIAL, MANO DE OBRA Y TODO LO NECESARIO PARA SU CORRECTA EJECUCIÓN.</t>
  </si>
  <si>
    <t>SUMINISTRO E INSTALACIÓN PIJA PARA CONCRETO DE 1/4" DE DIAMETRO, CABEZA HEXAGONAL. INCLUYE EQUIPO, MATERIAL, MANO DE OBRA Y TODO LO NECESARIO PARA SU CORRECTA EJECUCIÓN.</t>
  </si>
  <si>
    <t>SUMINISTRO E INSTALACIÓN ARANDELA PLANA PARA TORNILLO DE 1/4" DE DIAMETRO. INCLUYE EQUIPO, MATERIAL, MANO DE OBRA Y TODO LO NECESARIO PARA SU CORRECTA EJECUCIÓN.</t>
  </si>
  <si>
    <t>SUMINISTRO E INSTALACIÓN REGISTRO DE TIERRAS FORMADO CON TUBO ALBAÑAL DE CONCRETO 8" DIAM Y 36" DE LONG CON UNA VARILLA DE ACERO COOPPERWELD 5/8"X10' LONG INDICA CLAVE DEL TIPO DE CONECTOR. INCLUYE EQUIPO, MATERIAL, MANO DE OBRA Y TODO LO NECESARIO PARA SU CORRECTA EJECUCIÓN.</t>
  </si>
  <si>
    <t>SUMINISTRO E INSTALACIÓN ADITIVO PARA EL SISTEMA DE PUESTA A TIERRA GEM, PARA MEJORA DE CONDUCTIVIDAD DEL TERRENO, BULTO DE 1136KG CATALOGO 009-GEM. INCLUYE EQUIPO, MATERIAL, MANO DE OBRA Y TODO LO NECESARIO PARA SU CORRECTA EJECUCIÓN.</t>
  </si>
  <si>
    <t>SUMINISTRO E INSTALACIÓN ELECTRODO DE PUESTA A TIERRA, VARILLA DE ACERO CON RECUBRIMIENTO ELECTROLITICO DE COBRE TIPO COPPERWELD DE 5/8" X 3MT. INCLUYE EQUIPO, MATERIAL, MANO DE OBRA Y TODO LO NECESARIO PARA SU CORRECTA EJECUCIÓN.</t>
  </si>
  <si>
    <t>SUMINISTRO E INSTALACIÓN CONECTOR DE ALEACIÓN DE COBRE TIPO ABRAZADERA PARA CONECTAR UN CONDUCTOR DE COBRE A UN TUBO DE 3/8" Ø O VARILLA DE PUESTA A TIERRA 5/8"Ø, PARA UN RANGO DE CONDUCTORES DE CALIBRE 2/0 A 250KCM CATALOGO GAR6429 MARCA BURNDY. INCLUYE EQUIPO, MATERIAL, MANO DE OBRA Y TODO LO NECESARIO PARA SU CORRECTA EJECUCIÓN.</t>
  </si>
  <si>
    <t>SUMINISTRO E INSTALACIÓN CARTUCHO PARA CONEXIÓN SOLDABLE # 150, INCLUYE DISCO, MARCA CADWELD (MOLDE TA,GY). INCLUYE EQUIPO, MATERIAL, MANO DE OBRA Y TODO LO NECESARIO PARA SU CORRECTA EJECUCIÓN.</t>
  </si>
  <si>
    <t>SUMINISTRO E INSTALACIÓN OBRA CIVIL, ZANJEADO Y COMPACTADO DE 010 MT DE ANCHO Y 075 MT DE PROFUNDIDAD INCLUYE E INSTALACIÓN. INCLUYE EQUIPO, MATERIAL, MANO DE OBRA Y TODO LO NECESARIO PARA SU CORRECTA EJECUCIÓN.</t>
  </si>
  <si>
    <t>SUMINISTRO E INSTALACIÓN KIT BARRA DE COBRE TIERRA FÍSICA DE 10 POSICIONES ZAPATA 5/8. INCLUYE EQUIPO, MATERIAL, MANO DE OBRA Y TODO LO NECESARIO PARA SU CORRECTA EJECUCIÓN.</t>
  </si>
  <si>
    <t>SUMINISTRO E INSTALACIÓN CONECTOR DE ALEACIÓN DE COBRE TIPO ABRAZADERA PARA CONECTAR UN CONDUCTOR DE COBRE A UN TUBO DE 3/8" Ø O VARILLA DE PUESTA A TIERRA 5/8"Ø, PARA UN RANGO DE CONDUCTORES DE CALIBRE 4 A 2/0 AWG CATALOGO GAR6426 MARCA BURNDY. INCLUYE EQUIPO, MATERIAL, MANO DE OBRA Y TODO LO NECESARIO PARA SU CORRECTA EJECUCIÓN.</t>
  </si>
  <si>
    <t>SUMINISTRO E INSTALACIÓN ZAPATA TERMINAL MECÁNICA DE ALEACIÓN DE COBRE, CON OPRESOR ALLEN PARA CONECTAR UN RANGO DE CONDUCTORES DE COBRE CALIBRE  4 A 1/0 CATALOGO KA25 MARCA BURNDY. INCLUYE EQUIPO, MATERIAL, MANO DE OBRA Y TODO LO NECESARIO PARA SU CORRECTA EJECUCIÓN.</t>
  </si>
  <si>
    <t>SUMINISTRO E INSTALACIÓN BASE PARA CONECTOR DE BARRA A TIERRA. INCLUYE EQUIPO, MATERIAL, MANO DE OBRA Y TODO LO NECESARIO PARA SU CORRECTA EJECUCIÓN.</t>
  </si>
  <si>
    <t xml:space="preserve">SUMINISTRO E INSTALACIÓN BARRA DE UNION SIN GABINETE TGBUSG11 MARCA TOTAL GROUND O EQUIVALENTE, INCLUYE BARRA DE COBRE, AISLADORES TIPO BARRIL INCLUYE E INSTALACIÓN. INCLUYE EQUIPO, MATERIAL, MANO DE OBRA Y TODO LO NECESARIO PARA SU CORRECTA EJECUCIÓN. </t>
  </si>
  <si>
    <t>SUMINISTRO E INSTALACIÓN DE COPLE PARA TUBO CONDUIT DE 3/4"ø D. N., ACERO GALVANIZADO, NMX-J-534-2007, SERIE PARED GRUESA, EXTREMOS RH. INCLUYE EQUIPO, MATERIAL, MANO DE OBRA Y TODO LO NECESARIO PARA SU CORRECTA EJECUCIÓN.</t>
  </si>
  <si>
    <t>SUMINISTRO E INSTALACIÓN DE COPLE CONDUIT DE 1"ø D N, ACERO GALVANIZADO, NMX-J-534-2007, SERIE PARED GRUESA, EXTREMOS RH. INCLUYE EQUIPO, MATERIAL, MANO DE OBRA Y TODO LO NECESARIO PARA SU CORRECTA EJECUCIÓN.</t>
  </si>
  <si>
    <t>SUMINISTRO E INSTALACIÓN DE CODO CONDUIT DE 3/4"ø D N, ACERO GALVANIZADO, NMX-J-534-2007, SERIE PARED GRUESA, EXTREMOS RH. INCLUYE EQUIPO, MATERIAL, MANO DE OBRA Y TODO LO NECESARIO PARA SU CORRECTA EJECUCIÓN.</t>
  </si>
  <si>
    <t>SUMINISTRO E INSTALACIÓN DE CODO CONDUIT DE 1"ø D N, ACERO GALVANIZADO, NMX-J-534-2007, SERIE PARED GRUESA, EXTREMOS RH. INCLUYE EQUIPO, MATERIAL, MANO DE OBRA Y TODO LO NECESARIO PARA SU CORRECTA EJECUCIÓN.</t>
  </si>
  <si>
    <t>SUMINISTRO E INSTALACIÓN DE CONTRATUERCA DE 3/4"ø, METALICA ZAMAC, ROSCADA. INCLUYE EQUIPO, MATERIAL, MANO DE OBRA Y TODO LO NECESARIO PARA SU CORRECTA EJECUCIÓN.</t>
  </si>
  <si>
    <t>SUMINISTRO E INSTALACIÓN DE CONTRATUERCA DE 1"ø, METALICA ZAMAC, ROSCADA. INCLUYE EQUIPO, MATERIAL, MANO DE OBRA Y TODO LO NECESARIO PARA SU CORRECTA EJECUCIÓN.</t>
  </si>
  <si>
    <t>SUMINISTRO E INSTALACIÓN DE MONITOR DE 3/4"ø, METALICA ZAMAC, ROSCADO. INCLUYE EQUIPO, MATERIAL, MANO DE OBRA Y TODO LO NECESARIO PARA SU CORRECTA EJECUCIÓN.</t>
  </si>
  <si>
    <t>SUMINISTRO E INSTALACIÓN DE MONITOR DE 1"ø, METALICA ZAMAC, ROSCADO. INCLUYE EQUIPO, MATERIAL, MANO DE OBRA Y TODO LO NECESARIO PARA SU CORRECTA EJECUCIÓN.</t>
  </si>
  <si>
    <t>SUMINISTRO E INSTALACIÓN DE CONECTOR RECTO ONDATIGTH DE 3/4"ø, METALICO. INCLUYE EQUIPO, MATERIAL, MANO DE OBRA Y TODO LO NECESARIO PARA SU CORRECTA EJECUCIÓN.</t>
  </si>
  <si>
    <t>SUMINISTRO E INSTALACIÓN DE ABRAZADERA TIPO CLIP DE 3/4"ø, ACERO GALVANIZADO. INCLUYE EQUIPO, MATERIAL, MANO DE OBRA Y TODO LO NECESARIO PARA SU CORRECTA EJECUCIÓN.</t>
  </si>
  <si>
    <t>SUMINISTRO E INSTALACIÓN DE ABRAZADERA TIPO PERA DE 4"ø, ACERO GALVANIZADO. INCLUYE EQUIPO, MATERIAL, MANO DE OBRA Y TODO LO NECESARIO PARA SU CORRECTA EJECUCIÓN.</t>
  </si>
  <si>
    <t>SUMINISTRO E INSTALACIÓN DE EXPANSOR METÁLICO TIPO Z, DE 1/4", CON TORNILLO Y ARANDELA. INCLUYE EQUIPO, MATERIAL, MANO DE OBRA Y TODO LO NECESARIO PARA SU CORRECTA EJECUCIÓN.</t>
  </si>
  <si>
    <t>SUMINISTRO E INSTALACIÓN DE COPLE PARA TUBO CONDUIT DE 3/4"ø D N, ACERO GALVANIZADO, NMX-J-536-2008, SERIE PARED GRUESA, EXTREMOS RH. INCLUYE EQUIPO, MATERIAL, MANO DE OBRA Y TODO LO NECESARIO PARA SU CORRECTA EJECUCIÓN.</t>
  </si>
  <si>
    <t>SUMINISTRO E INSTALACIÓN DE COPLE PARA TUBO CONDUIT DE 1"ø D N, ACERO GALVANIZADO, NMX-J-536-2008, SERIE PARED GRUESA, EXTREMOS RH. INCLUYE EQUIPO, MATERIAL, MANO DE OBRA Y TODO LO NECESARIO PARA SU CORRECTA EJECUCIÓN.</t>
  </si>
  <si>
    <t>SUMINISTRO E INSTALACIÓN DE COPLE PARA TUBO CONDUIT DE 1-1/4"ø D N, ACERO GALVANIZADO, NMX-J-536-2008, SERIE PARED GRUESA, EXTREMOS RH. INCLUYE EQUIPO, MATERIAL, MANO DE OBRA Y TODO LO NECESARIO PARA SU CORRECTA EJECUCIÓN.</t>
  </si>
  <si>
    <t>SUMINISTRO E INSTALACIÓN DE CODO CONDUIT DE 90° x 3/4"ø D N, ACERO GALVANIZADO, NMX-J-536-2008, SERIE PARED GRUESA, EXTREMOS RH. INCLUYE EQUIPO, MATERIAL, MANO DE OBRA Y TODO LO NECESARIO PARA SU CORRECTA EJECUCIÓN.</t>
  </si>
  <si>
    <t>SUMINISTRO E INSTALACIÓN DE CODO CONDUIT DE 90° x 1"ø D N, ACERO GALVANIZADO, NMX-J-536-2007, SERIE PARED GRUESA, EXTREMOS RH. INCLUYE EQUIPO, MATERIAL, MANO DE OBRA Y TODO LO NECESARIO PARA SU CORRECTA EJECUCIÓN.</t>
  </si>
  <si>
    <t>SUMINISTRO E INSTALACIÓN DE CODO CONDUIT DE 90° x 1-1/4"ø D N, ACERO GALVANIZADO, NMX-J-536-2008, SERIE PARED GRUESA, EXTREMOS RH. INCLUYE EQUIPO, MATERIAL, MANO DE OBRA Y TODO LO NECESARIO PARA SU CORRECTA EJECUCIÓN.</t>
  </si>
  <si>
    <t>SUMINISTRO E INSTALACIÓN DE CONECTOR RECTO ONDATIGTH DE 1"ø, METALICO. INCLUYE EQUIPO, MATERIAL, MANO DE OBRA Y TODO LO NECESARIO PARA SU CORRECTA EJECUCIÓN.</t>
  </si>
  <si>
    <t>SUMINISTRO E INSTALACIÓN DE CONECTOR RECTO ONDATIGTH DE 1-1/4"ø, METALICO. INCLUYE EQUIPO, MATERIAL, MANO DE OBRA Y TODO LO NECESARIO PARA SU CORRECTA EJECUCIÓN.</t>
  </si>
  <si>
    <t>SUMINISTRO E INSTALACIÓN DE CONDULET LL PARA TUBO CONDUIT PARED GRUESA DE 3/4"ø, ALUMINIO INYECTADO, ACABADO PINTURA ELECTROSTATICA EPOXICA. INCLUYE EQUIPO, MATERIAL, MANO DE OBRA Y TODO LO NECESARIO PARA SU CORRECTA EJECUCIÓN.</t>
  </si>
  <si>
    <t>SUMINISTRO E INSTALACIÓN DE CONDULET LL PARA TUBO CONDUIT PARED GRUESA DE 1"ø, ALUMINIO INYECTADO, ACABADO PINTURA ELECTROSTATICA EPOXICA. INCLUYE EQUIPO, MATERIAL, MANO DE OBRA Y TODO LO NECESARIO PARA SU CORRECTA EJECUCIÓN.</t>
  </si>
  <si>
    <t>SUMINISTRO E INSTALACIÓN DE CONDULET LL PARA TUBO CONDUIT PARED GRUESA DE 1-1/4"ø, ALUMINIO INYECTADO, ACABADO PINTURA ELECTROSTATICA EPOXICA. INCLUYE EQUIPO, MATERIAL, MANO DE OBRA Y TODO LO NECESARIO PARA SU CORRECTA EJECUCIÓN.</t>
  </si>
  <si>
    <t>SUMINISTRO E INSTALACIÓN DE CONTRATUERCA DE 1-1/4"ø, METALICA ZAMAC, ROSCADA. INCLUYE EQUIPO, MATERIAL, MANO DE OBRA Y TODO LO NECESARIO PARA SU CORRECTA EJECUCIÓN.</t>
  </si>
  <si>
    <t>SUMINISTRO E INSTALACIÓN DE MONITOR DE 1-1/4"ø, METALICA ZAMAC, ROSCADO. INCLUYE EQUIPO, MATERIAL, MANO DE OBRA Y TODO LO NECESARIO PARA SU CORRECTA EJECUCIÓN.</t>
  </si>
  <si>
    <t>SUMINISTRO E INSTALACIÓN DE CAJA CUADRADA DE 4" x 4" x 1-1/2", KNOCKOUT DE 1/2" Y 3/4", ACERO GALVANIZADO. INCLUYE EQUIPO, MATERIAL, MANO DE OBRA Y TODO LO NECESARIO PARA SU CORRECTA EJECUCIÓN.</t>
  </si>
  <si>
    <t>SUMINISTRO E INSTALACIÓN DE ABRAZADERA TIPO CLIP DE 1"ø, ACERO GALVANIZADO. INCLUYE EQUIPO, MATERIAL, MANO DE OBRA Y TODO LO NECESARIO PARA SU CORRECTA EJECUCIÓN.</t>
  </si>
  <si>
    <t>SUMINISTRO E INSTALACIÓN DE ABRAZADERA TIPO CLIP DE 1-1/4"ø, ACERO GALVANIZADO. INCLUYE EQUIPO, MATERIAL, MANO DE OBRA Y TODO LO NECESARIO PARA SU CORRECTA EJECUCIÓN.</t>
  </si>
  <si>
    <t>SUMINISTRO DE EMPALME PARA CABLE TIPO CAPUCHON PARA CALIBRE  #12 A 14 CON180 PZA. INCLUYE EQUIPO, MATERIAL, MANO DE OBRA Y TODO LO NECESARIO PARA SU CORRECTA EJECUCIÓN.</t>
  </si>
  <si>
    <t>SUMINISTRO E INSTALACIÓN DE LUMINARIO LED LIGHTING ECOLOGY PARA SOBREPONER EN LOSA O ESTRUCTURA, SERIE APV, MODELO CLIMATE LED 2X18W, LUMINARIO CONSTRUIDO EN POLICARBONADO ACABADO EN COLOR GRIS, DIFUSOR ACABADO FROSTED, GRADO DE PROTECCION IP65, A PRUEBA DE POLVO, HUMEDAD, HOLLIN E INSECTOS, CLIPS DE FIJACION EN ACERO INOXIDABLE, EQUIPADO CON DOS TUBOS DE 18W DE POTENCIA EN BASE A LED DE ALTA EFICIENCIA 3400 LUMENES (TOTAL), DRIVER MULTIVOLTAJE 120-277V INTEGRADO A LAMPARA, T.C 5,000°K (LUZ FRIA), 50,000HRS DE VIDA UTIL PROMEDIO, DIMENSIONES. LARGO: 1,240MM, ANCHO: 140MM, PERALTE: 100MM, CAT# OHELCLT12W36S50H-MX2/T8LED36W/120-277V/IP65 MARCA LUCECO. INCLUYE EQUIPO, MATERIAL, MANO DE OBRA Y TODO LO NECESARIO PARA SU CORRECTA EJECUCIÓN.</t>
  </si>
  <si>
    <t>SUMINISTRO E INSTALACIÓN DE LUMINARIO LIGHTING ECOLOGY PARA EMPOTRAR EN PLAFON MODELO EQUINOX ROUND XII CUERPO FABRICADO EN ABD DE ALTA RESISTENCIA ACABADO EN COLOR BLANCO DIFUSOR DE POLICARBONATO OPAL LUMINARIO EQUIPADO CON TECNOLOGIA LED DE 12W DE POTENCIA TOTAL 1000 LUMENES T.C. 4000°K BLANCO NEUTRO 40,000 HORAS DE VIDA PROMEDIO Y DRIVER ELECTRONICO MULTIVOLTAJE 90V - 240V INTEGRADO GRADO DE PROTECCION IP20 DIMENSIONES DIAMETRO 14.50 CM  CAT# OHIL060512WW/12W/4K/MV MARCA ASTRO LIGHTING SYSTEM. INCLUYE EQUIPO, MATERIAL, MANO DE OBRA Y TODO LO NECESARIO PARA SU CORRECTA EJECUCIÓN.</t>
  </si>
  <si>
    <t>SUMINISTRO E INSTALACIÓN DE LUMINARIO LIGHTING ECOLOGY PARA SOBREPONER EN LOSA MODELO EQUINOX XII CUERPO FABRICADO EN ALUMINIO ACABADO EN PINTURA EN POLVO DE APLICACIÓN ELECTROSTATICA COLOR BLANCO DIFUSOR DE POLICARBONATO OPAL LUMINARIO EQUIPADO CON TECNOLOGIA LED DE 12W DE POTENCIA TOTAL 1080 LUMENES TC 4000°K BLANCO NEUTRO 50,000 HORAS DE VIDA PROMEDIO Y DRIVER ELECTRONICO MULTIVOLTAJE 90V - 240V INTEGRADO GRADO DE PROTECCION IP20 DIMENSIONES DIAMETRO 170 CM ALTURA 38 CM CAT# OHIL220712B/12W/4K/MV MARCA ASTRO LIGHTING SYSTEM. INCLUYE EQUIPO, MATERIAL, MANO DE OBRA Y TODO LO NECESARIO PARA SU CORRECTA EJECUCIÓN.</t>
  </si>
  <si>
    <t>SUMINISTRO E INSTALACIÓN DE LUMINARIO LIGHTING ECOLOGY PARA SOBREPONER EN LOSA O PLAFON MODELO NIX CUERPO FABRICADO EN INYECCION DE ALUMINIO ACABADO EN PINTURA EN POLVO DE APLICACIÓN ELECTROSTATICA COLOR GRIS GRAFITO PANTALLA DE CRISTAL TRANSLUCIDO LUMINARIO EQUIPADO CON TECNOLOGIA LED CON UN LED DE ALTO BRILLO DE 12W FLUJO DE 700 LUMENES OPTICA MEDIA 46° DE APERTURA T.C. 3000°K BLANCO CALIDO 50,000 HORAS DE VIDA Y DRIVER ELECTRONICO MULTIVOLTAJE 90V-240V INTEGRADO GRADO DE PROTECCION IP54 LUMINARIO A PRUEBA DE POLVO SMOG HOLLIN INSECTOS HUMEDAD Y AGUA DIMENSIONES LARGO 10.0 CM ANCHO 10.0 CM ALTURA 14.0 CM CAT# OHIL22207303G/12W/3K/MV MARCA ASTRO LIGHTING SYSTEM. INCLUYE EQUIPO, MATERIAL, MANO DE OBRA Y TODO LO NECESARIO PARA SU CORRECTA EJECUCIÓN.</t>
  </si>
  <si>
    <t>SUMINISTRO E INSTALACIÓN DE COPLE PARA TUBO CONDUIT DE 3/4"ø D N, PVC NMX-E-012-SCFI, SERIE PESADA, EXTREMOS SOCKET. INCLUYE EQUIPO, MATERIAL, MANO DE OBRA Y TODO LO NECESARIO PARA SU CORRECTA EJECUCIÓN.</t>
  </si>
  <si>
    <t>SUMINISTRO E INSTALACIÓN DE CODO CONDUIT DE 90° x 3/4"ø D N, PVC NMX-E-012-SCFI, SERIE PESADA, EXTREMOS SOCKET. INCLUYE EQUIPO, MATERIAL, MANO DE OBRA Y TODO LO NECESARIO PARA SU CORRECTA EJECUCIÓN.</t>
  </si>
  <si>
    <t>SUMINISTRO E INSTALACIÓN DE CONECTOR PARA TUBO CONDUIT DE 3/4"ø D N, PVC NMX-E-012-SCFI, SERIE PESADA, EXTREMOS SOCKET x RM. INCLUYE EQUIPO, MATERIAL, MANO DE OBRA Y TODO LO NECESARIO PARA SU CORRECTA EJECUCIÓN.</t>
  </si>
  <si>
    <t>SUMINISTRO E INSTALACIÓN DE CAJA CUADRADA DE 4" x 4" x 1-1/2", KNOCKOUT DE 1/2" Y 3/4", PVC NMX-E-012-SCFI. INCLUYE EQUIPO, MATERIAL, MANO DE OBRA Y TODO LO NECESARIO PARA SU CORRECTA EJECUCIÓN.</t>
  </si>
  <si>
    <t>SUMINISTRO E INSTALACIÓN DE TAPA CUADRADA 4" x 4", CIEGA, PVC NMX-E-012-SCFI. INCLUYE EQUIPO, MATERIAL, MANO DE OBRA Y TODO LO NECESARIO PARA SU CORRECTA EJECUCIÓN.</t>
  </si>
  <si>
    <t>SUMINISTRO E INSTALACIÓN DE PEGAMENTO PARA TUBO DE PVC EN LATA DE 500 ML. INCLUYE EQUIPO, MATERIAL, MANO DE OBRA Y TODO LO NECESARIO PARA SU CORRECTA EJECUCIÓN.</t>
  </si>
  <si>
    <t>SUMINISTRO E INSTALACIÓN DE REGISTRO ALVAÑAL 10". INCLUYE EQUIPO, MATERIAL, MANO DE OBRA Y TODO LO NECESARIO PARA SU CORRECTA EJECUCIÓN.</t>
  </si>
  <si>
    <t>SUMINISTRO E INSTALACIÓN DE EMPALME PARA CABLE TIPO CAPUCHON PARA CALIBRE  #12 A 14 CON180 PZA. INCLUYE EQUIPO, MATERIAL, MANO DE OBRA Y TODO LO NECESARIO PARA SU CORRECTA EJECUCIÓN.</t>
  </si>
  <si>
    <t>SUMINISTRO E INSTALACIÓN TUBO CONDUIT DE 3/4"ø D. N. (26.7 mm D. E.), ACERO GALVANIZADO, NMX-J-536-2008, SERIE PARED DELGADA, EXTREMOS PLANOS.MCA. RYMCO (BAJO NORMA UL) INCLUYE EQUIPO, MATERIAL, MANO DE OBRA Y TODO LO NECESARIO PARA SU CORRECTA EJECUCIÓN.</t>
  </si>
  <si>
    <t>SUMINISTRO E INSTALACIÓN TUBO CONDUIT DE 1"ø D. N. (33.4 mm D. E.), ACERO GALVANIZADO, NMX-J-536-2008, SERIE PARED DELGADA, EXTREMOS PLANOS.MCA. RYMCO (BAJO NORMA UL) INCLUYE EQUIPO, MATERIAL, MANO DE OBRA Y TODO LO NECESARIO PARA SU CORRECTA EJECUCIÓN.</t>
  </si>
  <si>
    <t>SUMINISTRO E INSTALACIÓN TUBO FLEXIBLE LIQUIDTIGTH DE 3/4"ø, ACERO GALVANIZADO RECUBIERTO DE PVC, NMX-J-571-ANCE-2006. MCA. RYMCO (BAJO NORMA UL). INCLUYE EQUIPO, MATERIAL, MANO DE OBRA Y TODO LO NECESARIO PARA SU CORRECTA EJECUCIÓN.</t>
  </si>
  <si>
    <t>SUMINISTRO E INSTALACIÓN TUBO FLEXIBLE LIQUIDTIGTH DE 1"ø, ACERO GALVANIZADO RECUBIERTO DE PVC, NMX-J-571-ANCE-2007.MCA. RYMCO (BAJO NORMA UL). INCLUYE EQUIPO, MATERIAL, MANO DE OBRA Y TODO LO NECESARIO PARA SU CORRECTA EJECUCIÓN.</t>
  </si>
  <si>
    <t>SUMINISTRO E INSTALACIÓN COPLE PARA TUBO CONDUIT DE 3/4"ø D N, ACERO GALVANIZADO, NMX-J-536-2008, SERIE PARED DELGADA, EXTREMOS SOCKET. MCA. RYMCO (BAJO NORMA UL). INCLUYE EQUIPO, MATERIAL, MANO DE OBRA Y TODO LO NECESARIO PARA SU CORRECTA EJECUCIÓN.</t>
  </si>
  <si>
    <t>SUMINISTRO E INSTALACIÓN COPLE PARA TUBO CONDUIT DE  1"ø D N, ACERO GALVANIZADO, NMX-J-536-2008, SERIE PARED DELGADA, EXTREMOS SOCKET.MCA. RYMCO (BAJO NORMA UL). INCLUYE EQUIPO, MATERIAL, MANO DE OBRA Y TODO LO NECESARIO PARA SU CORRECTA EJECUCIÓN.</t>
  </si>
  <si>
    <t>SUMINISTRO E INSTALACIÓN TUBO CONDUIT DE 3/4"ø D. N. (26.7 mm D. E.), PVC NMX-E-012-SCFI, SERIE PESADA, EXTREMOS ABOCINADO x PLANO.MCA. RYMCO (BAJO NORMA UL). INCLUYE EQUIPO, MATERIAL, MANO DE OBRA Y TODO LO NECESARIO PARA SU CORRECTA EJECUCIÓN.</t>
  </si>
  <si>
    <t>SUMINISTRO E INSTALACIÓN TUBO CONDUIT DE 1"ø D. N. (33.4 mm D. E.), PVC NMX-E-012-SCFI, SERIE PESADA, EXTREMOS ABOCINADO x PLANO.MCA. RYMCO (BAJO NORMA UL). INCLUYE EQUIPO, MATERIAL, MANO DE OBRA Y TODO LO NECESARIO PARA SU CORRECTA EJECUCIÓN.</t>
  </si>
  <si>
    <t>SUMINISTRO E INSTALACIÓN TUBO CONDUIT DE 3/4"ø D. N. (26.7 mm D. E.), ACERO GALVANIZADO, NMX-J-536-2008, SERIE PARED DELGADA, EXTREMOS PLANOS.MCA. RYMCO (BAJO NORMA UL). INCLUYE EQUIPO, MATERIAL, MANO DE OBRA Y TODO LO NECESARIO PARA SU CORRECTA EJECUCIÓN.</t>
  </si>
  <si>
    <t>SUMINISTRO E INSTALACIÓN TUBO CONDUIT DE 1"ø D. N. (33.4 mm D. E.), ACERO GALVANIZADO, NMX-J-536-2008, SERIE PARED DELGADA, EXTREMOS PLANOS.MCA. RYMCO (BAJO NORMA UL). INCLUYE EQUIPO, MATERIAL, MANO DE OBRA Y TODO LO NECESARIO PARA SU CORRECTA EJECUCIÓN.</t>
  </si>
  <si>
    <t>SUMINISTRO E INSTALACIÓN TUBO FLEXIBLE LIQUIDTIGTH DE 3/4"ø, ACERO GALVANIZADO RECUBIERTO DE PVC, NMX-J-571-ANCE-2006.MCA. RYMCO (BAJO NORMA UL). INCLUYE EQUIPO, MATERIAL, MANO DE OBRA Y TODO LO NECESARIO PARA SU CORRECTA EJECUCIÓN.</t>
  </si>
  <si>
    <t>SUMINISTRO E INSTALACIÓN COPLE PARA TUBO CONDUIT DE 3/4"ø D N, ACERO GALVANIZADO, NMX-J-536-2008, SERIE PARED DELGADA, EXTREMOS SOCKET.MCA. RYMCO (BAJO NORMA UL). INCLUYE EQUIPO, MATERIAL, MANO DE OBRA Y TODO LO NECESARIO PARA SU CORRECTA EJECUCIÓN.</t>
  </si>
  <si>
    <t>SUMINISTRO E INSTALACIÓN TUBO CONDUIT DE 3/4"ø D. N. (26.7 mm D. E.), MCA. RYMCO (BAJO NORMA UL). INCLUYE EQUIPO, MATERIAL, MANO DE OBRA Y TODO LO NECESARIO PARA SU CORRECTA EJECUCIÓN.</t>
  </si>
  <si>
    <t>SUMINISTRO E INSTALACIÓN TUBO CONDUIT DE 1"ø D. N. (33.4 mm D. E.), PVC NMX-E-012-SCFI, SERIE PESADA, EXTREMOS ABOCINADO x PLANO. MCA. RYMCO (BAJO NORMA UL). INCLUYE EQUIPO, MATERIAL, MANO DE OBRA Y TODO LO NECESARIO PARA SU CORRECTA EJECUCIÓN.</t>
  </si>
  <si>
    <t>SUMINISTRO E INSTALACIÓN TUBO CONDUIT DE 3/4"ø D. N. (26.7 mm D. E.), PVC NMX-E-012-SCFI, SERIE PESADA, EXTREMOS ABOCINADO x PLANO. MCA. RYMCO (BAJO NORMA UL). INCLUYE EQUIPO, MATERIAL, MANO DE OBRA Y TODO LO NECESARIO PARA SU CORRECTA EJECUCIÓN.</t>
  </si>
  <si>
    <t>SUMINISTRO E INSTALACIÓN COPLE PARA TUBO CONDUIT DE 3/4"ø D N, PVC NMX-E-012-SCFI, SERIE PESADA, EXTREMOS SOCKET. MCA. RYMCO (BAJO NORMA UL). INCLUYE EQUIPO, MATERIAL, MANO DE OBRA Y TODO LO NECESARIO PARA SU CORRECTA EJECUCIÓN.</t>
  </si>
  <si>
    <t>SUMINISTRO E INSTALACIÓN CONECTOR PARA TUBO CONDUIT DE 3/4"ø D N, PVC NMX-E-012-SCFI, SERIE PESADA, EXTREMOS SOCKET x RM. MCA. RYMCO (BAJO NORMA UL). INCLUYE EQUIPO, MATERIAL, MANO DE OBRA Y TODO LO NECESARIO PARA SU CORRECTA EJECUCIÓN.</t>
  </si>
  <si>
    <t>SUMINISTRO E INSTALACIÓN TUBO CONDUIT DE 2"ø D. N. (63.4 mm D. E.), PVC NMX-E-012-SCFI, SERIE PESADA, EXTREMOS ABOCINADO x PLANO.MCA. RYMCO (BAJO NORMA UL). INCLUYE EQUIPO, MATERIAL, MANO DE OBRA Y TODO LO NECESARIO PARA SU CORRECTA EJECUCIÓN.</t>
  </si>
  <si>
    <t>SUMINISTRO E INSTALACIÓN COPLE PARA TUBO CONDUIT DE 3/4"ø D N, PVC NMX-E-012-SCFI, SERIE PESADA, EXTREMOS SOCKET. MCA. RYMCO (BAJO NORMA UL).INCLUYE EQUIPO, MATERIAL, MANO DE OBRA Y TODO LO NECESARIO PARA SU CORRECTA EJECUCIÓN.</t>
  </si>
  <si>
    <t>SUMINISTRO E INSTALACIÓN CONECTOR PARA TUBO CONDUIT DE 3/4"ø D N, PVC NMX-E-012-SCFI, SERIE PESADA, EXTREMOS SOCKET x RM.MCA. RYMCO (BAJO NORMA UL). INCLUYE EQUIPO, MATERIAL, MANO DE OBRA Y TODO LO NECESARIO PARA SU CORRECTA EJECUCIÓN.</t>
  </si>
  <si>
    <t>SUMINISTRO E INSTALACIÓN TUBO CONDUIT DE 1"ø, PVC CEDULA 40, SERIE PESADA, EXTREMOS PLANOS.MCA. RYMCO (BAJO NORMA UL). INCLUYE EQUIPO, MATERIAL, MANO DE OBRA Y TODO LO NECESARIO PARA SU CORRECTA EJECUCIÓN.</t>
  </si>
  <si>
    <t>SUMINISTRO E INSTALACIÓN TUBO CONDUIT DE 2"ø D. N. (63.4 mm D. E.), PVC NMX-E-012-SCFI, SERIE PESADA, EXTREMOS ABOCINADO x PLANO. MCA. RYMCO (BAJO NORMA UL). INCLUYE EQUIPO, MATERIAL, MANO DE OBRA Y TODO LO NECESARIO PARA SU CORRECTA EJECUCIÓN.</t>
  </si>
  <si>
    <t>SUMINISTRO E INSTALACION DE TUBO CONDUIT DE 4"ø D. N. (101 mm D. E.), PVC NMX-E-012-SCFI, SERIE PESADA, EXTREMOS ABOCINADO x PLANO. MCA. RYMCO (BAJO NORMA UL). INCLUYE EQUIPO, MATERIAL, MANO DE OBRA Y TODO LO NECESARIO PARA SU CORRECTA EJECUCIÓN.</t>
  </si>
  <si>
    <t>SUMINISTRO E INSTALACION DE TUBO CONDUIT DE 2"ø D. N. (51mm D. E.), PVC NMX-E-012-SCFI, SERIE PESADA, EXTREMOS ABOCINADO x PLANO.MCA. RYMCO (BAJO NORMA UL). INCLUYE EQUIPO, MATERIAL, MANO DE OBRA Y TODO LO NECESARIO PARA SU CORRECTA EJECUCIÓN.</t>
  </si>
  <si>
    <t>SUMINISTRO E INSTALACIÓN DE TUBO CONDUIT DE 3/4"ø D. N. (26.7 mm D. E.), ACERO GALVANIZADO, NMX-J-534-2007, SERIE PARED GRUESA, EXTREMOS RM. INCLUYE EQUIPO, MATERIAL, MANO DE OBRA Y TODO LO NECESARIO PARA SU CORRECTA EJECUCIÓN. MCA. RYMCO (BAJO NORMA UL). INCLUYE EQUIPO, MATERIAL, MANO DE OBRA Y TODO LO NECESARIO PARA SU CORRECTA EJECUCIÓN.</t>
  </si>
  <si>
    <t>SUMINISTRO E INSTALACIÓN DE TUBO CONDUIT DE 4"ø D. N. (103 mm D. E.), ACERO GALVANIZADO, NMX-J-534-2007, SERIE PARED GRUESA, EXTREMOS RM. MCA. RYMCO (BAJO NORMA UL). INCLUYE EQUIPO, MATERIAL, MANO DE OBRA Y TODO LO NECESARIO PARA SU CORRECTA EJECUCIÓN.</t>
  </si>
  <si>
    <t>SUMINISTRO E INSTALACIÓN DE TUBO FLEXIBLE LIQUIDTIGTH DE 3/4"ø, ACERO GALVANIZADO RECUBIERTO DE PVC, NMX-J-571-ANCE-2006. MCA. RYMCO (BAJO NORMA UL). INCLUYE EQUIPO, MATERIAL, MANO DE OBRA Y TODO LO NECESARIO PARA SU CORRECTA EJECUCIÓN.</t>
  </si>
  <si>
    <t>SUMINISTRO E INSTALACIÓN DE TUBO CONDUIT DE 3/4"ø D. N. (26.7 mm D. E.), ACERO GALVANIZADO, NMX-J-534-2007, SERIE PARED GRUESA, EXTREMOS RM. MCA. RYMCO (BAJO NORMA UL). INCLUYE EQUIPO, MATERIAL, MANO DE OBRA Y TODO LO NECESARIO PARA SU CORRECTA EJECUCIÓN.</t>
  </si>
  <si>
    <t>SUMINISTRO E INSTALACIÓN DE TUBO CONDUIT DE 1"ø D. N. (33.4 mm D. E.), ACERO GALVANIZADO, NMX-J-534-2007, SERIE PARED GRUESA, EXTREMOS RM. MCA. RYMCO (BAJO NORMA UL). INCLUYE EQUIPO, MATERIAL, MANO DE OBRA Y TODO LO NECESARIO PARA SU CORRECTA EJECUCIÓN.</t>
  </si>
  <si>
    <t>SUMINISTRO E INSTALACIÓN DE TUBO CONDUIT DE 1-1/4"ø D. N. (42.6 mm D. E.), ACERO GALVANIZADO, NMX-J-534-2007, SERIE PARED GRUESA, EXTREMOS RM. MCA. RYMCO (BAJO NORMA UL). INCLUYE EQUIPO, MATERIAL, MANO DE OBRA Y TODO LO NECESARIO PARA SU CORRECTA EJECUCIÓN.</t>
  </si>
  <si>
    <t>SUMINISTRO E INSTALACIÓN DE TUBO FLEXIBLE LIQUIDTIGTH DE 1"ø, ACERO GALVANIZADO RECUBIERTO DE PVC, NMX-J-571-ANCE-2007. MCA. RYMCO (BAJO NORMA UL). INCLUYE EQUIPO, MATERIAL, MANO DE OBRA Y TODO LO NECESARIO PARA SU CORRECTA EJECUCIÓN.</t>
  </si>
  <si>
    <t>SUMINISTRO E INSTALACIÓN DE TUBO CONDUIT DE 3/4"ø D. N. (26.7 mm D. E.), PVC NMX-E-012-SCFI, SERIE PESADA, EXTREMOS ABOCINADO x PLANO. MCA. RYMCO (BAJO NORMA UL).INCLUYE EQUIPO, MATERIAL, MANO DE OBRA Y TODO LO NECESARIO PARA SU CORRECTA EJECUCIÓN.</t>
  </si>
  <si>
    <t>SUMINISTRO E INSTALACION TUBO CONDUIT DE 2"ø D. N. (51 mm D. E.), ACERO GALVANIZADO, NMX-J-534-2007, SERIE PARED GRUESA, EXTREMOS RM. IMCA. RYMCO (BAJO NORMA UL). NCLUYE EQUIPO, MATERIAL, MANO DE OBRA Y TODO LO NECESARIO PARA SU CORRECTA EJECUCIÓN.</t>
  </si>
  <si>
    <t>SUMINISTRO E INSTALACION COPLE PARA TUBO CONDUIT DE 2"ø. MCA. RYMCO (BAJO NORMA UL).INCLUYE EQUIPO, MATERIAL, MANO DE OBRA Y TODO LO NECESARIO PARA SU CORRECTA EJECUCIÓN.</t>
  </si>
  <si>
    <t>SUMINISTRO E INSTALACION DE COPLE PARA TUBO CONDUIT PVC DE 4"ø. MCA. RYMCO (BAJO NORMA UL). INCLUYE EQUIPO, MATERIAL, MANO DE OBRA Y TODO LO NECESARIO PARA SU CORRECTA EJECUCIÓN.</t>
  </si>
  <si>
    <t>SUMINISTRO E INSTALACION DE COPLE PARA TUBO CONDUIT PVC DE 2"ø. MCA. RYMCO (BAJO NORMA UL). INCLUYE EQUIPO, MATERIAL, MANO DE OBRA Y TODO LO NECESARIO PARA SU CORRECTA EJECUCIÓN.</t>
  </si>
  <si>
    <t>SUMINISTRO E INSTALACIÓN DE CABLE DE COBRE DESNUDO, CALIBRE # 12, 600 VOLTS. MCA. VIAKON. INCLUYE EQUIPO, MATERIAL, MANO DE OBRA Y TODO LO NECESARIO PARA SU CORRECTA EJECUCIÓN.</t>
  </si>
  <si>
    <t>SUMINISTRO E INSTALACION DE CABLE DE COBRE TIPO THW-LS, CALIBRE # 4/0, 600 VOLTS, OPERACIÓN A 75/90° MCA. VIAKON. INCLUYE EQUIPO, MATERIAL, MANO DE OBRA Y TODO LO NECESARIO PARA SU CORRECTA EJECUCIÓN.</t>
  </si>
  <si>
    <t>SUMINISTRO E INSTALACION DE CABLE DE COBRE TIPO THW-LS, CALIBRE # 1/0, 600 VOLTS, OPERACIÓN A 75/90°, MCA. VIAKON. INCLUYE EQUIPO, MATERIAL, MANO DE OBRA Y TODO LO NECESARIO PARA SU CORRECTA EJECUCIÓN.</t>
  </si>
  <si>
    <t>SUMINISTRO E INSTALACION DE CABLE DE COBRE TIPO THW-LS, CALIBRE # 2, 600 VOLTS, OPERACIÓN A 75/90°, MCA. VIAKON. . INCLUYE EQUIPO, MATERIAL, MANO DE OBRA Y TODO LO NECESARIO PARA SU CORRECTA EJECUCIÓN.</t>
  </si>
  <si>
    <t>SUMINISTRO E INSTALACION DE CABLE DE COBRE TIPO THW-LS, CALIBRE # 4, 600 VOLTS, OPERACIÓN A 75/90°, MCA. VIAKON. INCLUYE EQUIPO, MATERIAL, MANO DE OBRA Y TODO LO NECESARIO PARA SU CORRECTA EJECUCIÓN.</t>
  </si>
  <si>
    <t>SUMINISTRO E INSTALACION DE CABLE DE COBRE TIPO THW-LS, CALIBRE # 8, 600 VOLTS, OPERACIÓN A 75/90°MCA. VIAKON. INCLUYE EQUIPO, MATERIAL, MANO DE OBRA Y TODO LO NECESARIO PARA SU CORRECTA EJECUCIÓN.</t>
  </si>
  <si>
    <t>SUMINISTRO E INSTALACION DE CABLE DE COBRE DESNUDO, CALIBRE # 2, 600 VOLTS.MCA. VIAKON INCLUYE EQUIPO, MATERIAL, MANO DE OBRA Y TODO LO NECESARIO PARA SU CORRECTA EJECUCIÓN.</t>
  </si>
  <si>
    <t>SUMINISTRO E INSTALACION DE CABLE DE COBRE DESNUDO, CALIBRE # 8, 600 VOLTS.MCA. VIAKON INCLUYE EQUIPO, MATERIAL, MANO DE OBRA Y TODO LO NECESARIO PARA SU CORRECTA EJECUCIÓN.</t>
  </si>
  <si>
    <t>SUMINISTRO E INSTALACION DE CABLE DE COBRE DESNUDO, CALIBRE # 10, 600 VOLTS.MCA. VIAKON. INCLUYE EQUIPO, MATERIAL, MANO DE OBRA Y TODO LO NECESARIO PARA SU CORRECTA EJECUCIÓN.</t>
  </si>
  <si>
    <t>SUMINISTRO E INSTALACION DE CABLE DE COBRE TEMPLE SEMIDURO DESNUDO, CALIBRE # 2/0 AWG 7 HILOS.MCA. VIAKON. INCLUYE EQUIPO, MATERIAL, MANO DE OBRA Y TODO LO NECESARIO PARA SU CORRECTA EJECUCIÓN.</t>
  </si>
  <si>
    <t>SUMINISTRO E INSTALACION DE CABLE XXI THHW 500 KCMIL 90° 1 TRAMO NEGRO,MCA. VIAKON. INCLUYE EQUIPO, MATERIAL, MANO DE OBRA Y TODO LO NECESARIO PARA SU CORRECTA EJECUCIÓN.</t>
  </si>
  <si>
    <t>SUMINISTRO E INSTALACION CABLE DE COBRE DESNUDO, CALIBRE # 2, 600 VOLTSMCA. VIAKON. INCLUYE EQUIPO, MATERIAL, MANO DE OBRA Y TODO LO NECESARIO PARA SU CORRECTA EJECUCIÓN.</t>
  </si>
  <si>
    <t>SUMINISTRO E INSTALACIÓN CABLE DE COBRE TIPO THW-LS, CALIBRE # 10, 600 VOLTS, OPERACIÓN A 75/90°.MCA. VIAKON. INCLUYE EQUIPO, MATERIAL, MANO DE OBRA Y TODO LO NECESARIO PARA SU CORRECTA EJECUCIÓN.</t>
  </si>
  <si>
    <t>SUMINISTRO E INSTALACIÓN CABLE DE COBRE DESNUDO, CALIBRE # 12, 600 VOLTS.MCA. VIAKON. INCLUYE EQUIPO, MATERIAL, MANO DE OBRA Y TODO LO NECESARIO PARA SU CORRECTA EJECUCIÓN.</t>
  </si>
  <si>
    <t>SUMINISTRO E INSTALACIÓN CABLE DE COBRE TIPO THW-LS, CALIBRE # 10, 600 VOLTS, OPERACIÓN A 75/90°MCA. VIAKON. INCLUYE EQUIPO, MATERIAL, MANO DE OBRA Y TODO LO NECESARIO PARA SU CORRECTA EJECUCIÓN.</t>
  </si>
  <si>
    <t>SUMINISTRO E INSTALACIÓN CABLE DE COBRE DESNUDO, CALIBRE # 12, 600 VOLTSMCA. VIAKON. INCLUYE EQUIPO, MATERIAL, MANO DE OBRA Y TODO LO NECESARIO PARA SU CORRECTA EJECUCIÓN.</t>
  </si>
  <si>
    <t>SUMINISTRO E INSTALACIÓN CABLE DE COBRE DESNUDO, CALIBRE # 12, 600 VOLTS MCA. VIAKON. INCLUYE EQUIPO, MATERIAL, MANO DE OBRA Y TODO LO NECESARIO PARA SU CORRECTA EJECUCIÓN.</t>
  </si>
  <si>
    <t>SUMINISTRO E INSTALACIÓN CABLE DE COBRE TIPO THW-LS, CALIBRE # 12, 600 VOLTS, OPERACIÓN A 75/90°.MCA. VIAKON. INCLUYE EQUIPO, MATERIAL, MANO DE OBRA Y TODO LO NECESARIO PARA SU CORRECTA EJECUCIÓN.</t>
  </si>
  <si>
    <t>SUMINISTRO E INSTALACIÓN CABLE ARMAFLEX, 2 LINEAS CALIBRE # 14, 600 VOLTS, OPERACIÓN A 75/90°C. MCA. VIAKON. INCLUYE EQUIPO, MATERIAL, MANO DE OBRA Y TODO LO NECESARIO PARA SU CORRECTA EJECUCIÓN.</t>
  </si>
  <si>
    <t>SUMINISTRO E INSTALACIÓN CABLE  2 LINEAS CALIBRE # 14, 600 VOLTS, OPERACIÓN A 75/90°C.MCA. VIAKON. INCLUYE EQUIPO, MATERIAL, MANO DE OBRA Y TODO LO NECESARIO PARA SU CORRECTA EJECUCIÓN.</t>
  </si>
  <si>
    <t>V EMPALME PARA CABLE TIPO CAPUCHON PARA CALIBRE  #12 A 14 CON180 PZA.MCA. VIAKON. INCLUYE EQUIPO, MATERIAL, MANO DE OBRA Y TODO LO NECESARIO PARA SU CORRECTA EJECUCIÓN.</t>
  </si>
  <si>
    <t>SUMINISTRO E INSTALACIÓN CABLE DE COBRE DESNUDO, CALIBRE # 12, 600 VOLTS. MCA. VIAKON. INCLUYE EQUIPO, MATERIAL, MANO DE OBRA Y TODO LO NECESARIO PARA SU CORRECTA EJECUCIÓN.</t>
  </si>
  <si>
    <t>SUMINISTRO E INSTALACIÓN CABLE DE COBRE TIPO THW-LS, CALIBRE # 8, 600 VOLTS, OPERACIÓN A 75/90°.MCA. VIAKON. INCLUYE EQUIPO, MATERIAL, MANO DE OBRA Y TODO LO NECESARIO PARA SU CORRECTA EJECUCIÓN.</t>
  </si>
  <si>
    <t>SUMINISTRO E INSTALACIÓN CABLE DE COBRE DESNUDO, CALIBRE # 10, 600 VOLTS. MCA. VIAKON. INCLUYE EQUIPO, MATERIAL, MANO DE OBRA Y TODO LO NECESARIO PARA SU CORRECTA EJECUCIÓN.</t>
  </si>
  <si>
    <t>SUMINISTRO E INSTALACIÓN CABLE DE COBRE TIPO THW-LS, CALIBRE # 12, 600 VOLTS, OPERACIÓN A 75/90°. MCA. VIAKON. INCLUYE EQUIPO, MATERIAL, MANO DE OBRA Y TODO LO NECESARIO PARA SU CORRECTA EJECUCIÓN.</t>
  </si>
  <si>
    <t>SUMINISTRO E INSTALACIÓN CABLE 2 LINEAS CALIBRE # 14, 600 VOLTS, OPERACIÓN A 75/90°C. MCA. VIAKON. INCLUYE EQUIPO, MATERIAL, MANO DE OBRA Y TODO LO NECESARIO PARA SU CORRECTA EJECUCIÓN.</t>
  </si>
  <si>
    <t>SUMINISTRO E INSTALACIÓNEMPALME PARA CABLE TIPO CAPUCHON PARA CALIBRE  #12 A 14 CON180 PZA.MCA. VIAKON. INCLUYE EQUIPO, MATERIAL, MANO DE OBRA Y TODO LO NECESARIO PARA SU CORRECTA EJECUCIÓN.</t>
  </si>
  <si>
    <t>SUMINISTRO E INSTALACIÓN EMPALME PARA CABLE TIPO CAPUCHON PARA CALIBRE  #12 A 14 CON180 PZA.MCA. VIAKON. INCLUYE EQUIPO, MATERIAL, MANO DE OBRA Y TODO LO NECESARIO PARA SU CORRECTA EJECUCIÓN.</t>
  </si>
  <si>
    <t>SUMINISTRO E INSTALACIÓN CABLE DE COBRE TRENZADO DE 28 HILOS CAL #122 MCM (MONTAJE APARENTE EN AZOTEA, ENTERRADO A 060m BAJO PISO TERMINADO EN ACCESO).MCA. VIAKON. INCLUYE EQUIPO, MATERIAL, MANO DE OBRA Y TODO LO NECESARIO PARA SU CORRECTA EJECUCIÓN.</t>
  </si>
  <si>
    <t>SUMINISTRO E INSTALACIÓN CABLE DE COBRE TEMPLE SEMIDURO DESNUDO, CALIBRE # 4/0 AWG 7 HILOS. MCA. VIAKON. INCLUYE EQUIPO, MATERIAL, MANO DE OBRA Y TODO LO NECESARIO PARA SU CORRECTA EJECUCIÓN.</t>
  </si>
  <si>
    <t>SUMINISTRO E INSTALACIÓN CABLE DE COBRE TIPO THW-LS, CALIBRE # 10, 600 VOLTS, OPERACIÓN A 75/90°. MCA. VIAKON. INCLUYE EQUIPO, MATERIAL, MANO DE OBRA Y TODO LO NECESARIO PARA SU CORRECTA EJECUCIÓN.</t>
  </si>
  <si>
    <t>SUMINISTRO E INSTALACIÓN CABLE DE COBRE DESNUDO, CALIBRE # 10, 600 VOLTS.MCA. VIAKON. INCLUYE EQUIPO, MATERIAL, MANO DE OBRA Y TODO LO NECESARIO PARA SU CORRECTA EJECUCIÓN.</t>
  </si>
  <si>
    <t>SUMINISTRO E INSTALACIÓN DE CABLE XXI THHW 500 KCMIL 90° 1 TRAMO NEGROMCA. VIAKON. INCLUYE EQUIPO, MATERIAL, MANO DE OBRA Y TODO LO NECESARIO PARA SU CORRECTA EJECUCIÓN.</t>
  </si>
  <si>
    <t>SUMINISTRO E INSTALACIÓN DE CABLE DE COBRE DESNUDO, CALIBRE # 2, 600 VOLTS.MCA. VIAKON. INCLUYE EQUIPO, MATERIAL, MANO DE OBRA Y TODO LO NECESARIO PARA SU CORRECTA EJECUCIÓN.</t>
  </si>
  <si>
    <t>SUMINISTRO E INSTALACIÓN DE CABLE DE COBRE TIPO THW-LS, CALIBRE # 10, 600 VOLTS, OPERACIÓN A 75/90°.MCA. VIAKON. INCLUYE EQUIPO, MATERIAL, MANO DE OBRA Y TODO LO NECESARIO PARA SU CORRECTA EJECUCIÓN.</t>
  </si>
  <si>
    <t>SUMINISTRO E INSTALACIÓN DE CABLE DE COBRE TIPO THW-LS, CALIBRE # 4, 600 VOLTS, OPERACIÓN A 75/90°.MCA. VIAKON. INCLUYE EQUIPO, MATERIAL, MANO DE OBRA Y TODO LO NECESARIO PARA SU CORRECTA EJECUCIÓN.</t>
  </si>
  <si>
    <t>SUMINISTRO E INSTALACIÓN DE CABLE DE COBRE TIPO THW-LS, CALIBRE # 6, 600 VOLTS, OPERACIÓN A 75/90°.MCA. VIAKON. INCLUYE EQUIPO, MATERIAL, MANO DE OBRA Y TODO LO NECESARIO PARA SU CORRECTA EJECUCIÓN.</t>
  </si>
  <si>
    <t>SUMINISTRO E INSTALACIÓN DE CABLE DE COBRE DESNUDO, CALIBRE # 8, 600 VOLTS.MCA. VIAKON. INCLUYE EQUIPO, MATERIAL, MANO DE OBRA Y TODO LO NECESARIO PARA SU CORRECTA EJECUCIÓN.</t>
  </si>
  <si>
    <t>SUMINISTRO E INSTALACIÓN DE CABLE DE COBRE DESNUDO, CALIBRE # 10, 600 VOLTS.MCA. VIAKON. INCLUYE EQUIPO, MATERIAL, MANO DE OBRA Y TODO LO NECESARIO PARA SU CORRECTA EJECUCIÓN.</t>
  </si>
  <si>
    <t>SUMINISTRO E INSTALACIÓN DE CABLE DE COBRE DESNUDO, CALIBRE # 12, 600 VOLTS.MCA. VIAKON. INCLUYE EQUIPO, MATERIAL, MANO DE OBRA Y TODO LO NECESARIO PARA SU CORRECTA EJECUCIÓN.</t>
  </si>
  <si>
    <t>SUMINISTRO E INSTALACIÓN DE CABLE DE COBRE TIPO THW-LS, CALIBRE # 12, 600 VOLTS, OPERACIÓN A 75/90°.MCA. VIAKON. INCLUYE EQUIPO, MATERIAL, MANO DE OBRA Y TODO LO NECESARIO PARA SU CORRECTA EJECUCIÓN.</t>
  </si>
  <si>
    <t>SUMINISTRO E INSTALACIÓN DE CABLE  2 LINEAS CALIBRE # 14, 600 VOLTS, OPERACIÓN A 75/90°C.MCA. VIAKON. INCLUYE EQUIPO, MATERIAL, MANO DE OBRA Y TODO LO NECESARIO PARA SU CORRECTA EJECUCIÓN.</t>
  </si>
  <si>
    <t>SUMINISTRO E INSTALACION DE CABLE DE COBRE TEMPLE SEMIDURO DESNUDO, CALIBRE # 4/0 AWG 7 HILOS MCA. VIAKON. INCLUYE EQUIPO, MATERIAL, MANO DE OBRA Y TODO LO NECESARIO PARA SU CORRECTA EJECUCIÓN.</t>
  </si>
  <si>
    <t>SUMINISTRO E INSTALACIÓN DE TABLERO DE DISTRIBUCION TIPO NEMA 1 "TAB. A1", MODELO: NQ430L1C,  MCA SCHNEIDER, BARRAS PRINCIPALES 100 AMP, PROTECCION NEMA 1, CON INTERRUPTOR PRINCIPAL 3PX40A, 220V, 3 FASES, 4 HILOS, ESPACIOS PARA 30 POLOS, INTERRUPTORES DERIVADOS:           
- 10 INTERRUPTOR DERIVADO 1PX15A.                                                                                                                                                                                                                                                         
  INCLUYE SUMINISTRO, INSTALACION E IDENTIFICACION (ETIQUETADO). INCLUYE EQUIPO, MATERIAL, MANO DE OBRA Y TODO LO NECESARIO PARA SU CORRECTA EJECUCIÓN.</t>
  </si>
  <si>
    <t>SUMINISTRO E INSTALACIÓN DE TABLERO DE DISTRIBUCION TIPO NEMA 1 "TAB. F",MODELO: NQ430L1C  MCA SCHNEIDER, BARRAS PRINCIPALES 100 AMP, PROTECCION NEMA 1, CON INTERRUPTOR PRINCIPAL 3PX40A, 220V, 3 FASES, 4 HILOS, ESPACIOS PARA 30 POLOS, INTERRUPTORES DERIVADOS:           
- 3 INTERRUPTOR DERIVADO 1PX20A. 
- 7 INTERRUPTOR DERIVADO 2PX20A.                                                                                                                                                                                                                    
  INCLUYE SUMINISTRO, INSTALACION E IDENTIFICACION (ETIQUETADO). INCLUYE EQUIPO, MATERIAL, MANO DE OBRA Y TODO LO NECESARIO PARA SU CORRECTA EJECUCIÓN.</t>
  </si>
  <si>
    <t>SUMINISTRO E INSTALACIÓN DE TABLERO DE DISTRIBUCION TIPO NEMA 1 "TAB. CO" BARRAS PRINCIPALES 400 AMP, PROTECCION NEMA 1, CON INTERRUPTOR PRINCIPAL 3PX400A, 220V, 3 FASES, 4 HILOS, ESPACIOS PARA 30 POLOS, MODELO: NQ430L1C,  MCA SCHNEIDER, INTERRUPTORES DERIVADOS:           
- 5 INTERRUPTOR DERIVADO 3PX100A.                                                                                                                                                                                                                                          
  INCLUYE SUMINISTRO, INSTALACION E IDENTIFICACION (ETIQUETADO). INCLUYE EQUIPO, MATERIAL, MANO DE OBRA Y TODO LO NECESARIO PARA SU CORRECTA EJECUCIÓN.</t>
  </si>
  <si>
    <t>SUMINISTRO E INSTALACIÓN DE TABLERO DE DISTRIBUCION TIPO NEMA 1 "TAB.  EXT", MODELO: NQ30L2C, MCA SCHNEIDER, BARRAS PRINCIPALES 150 AMP, PROTECCION NEMA 1, CON INTERRUPTOR PRINCIPAL 3PX100A, 220V, 3 FASES, 4 HILOS, ESPACIOS PARA 24POLOS, INTERRUPTORES DERIVADOS:           
- 4 INTERRUPTOR DERIVADO 1PX15A.  
- 6 INTERRUPTOR DERIVADO 1PX20A. 
  INCLUYE SUMINISTRO, INSTALACION E IDENTIFICACION (ETIQUETADO). INCLUYE EQUIPO, MATERIAL, MANO DE OBRA Y TODO LO NECESARIO PARA SU CORRECTA EJECUCIÓN.</t>
  </si>
  <si>
    <t>SUMINISTRO E INSTALACIÓN DE TABLERO DE DISTRIBUCION TIPO NEMA 1 "TAB.  FE", MODELO: NQ30L2C, MCA SCHNEIDER, BARRAS PRINCIPALES 225 AMP, PROTECCION NEMA 1, CON INTERRUPTOR PRINCIPAL 3PX50A, 220V, 3 FASES, 4 HILOS, ESPACIOS PARA 30POLOS, INTERRUPTORES DERIVADOS:           
-  1 INTERRUPTOR DERIVADO 1PX20A.  
-  7 INTERRUPTOR DERIVADO 3PX20A.  
  INCLUYE SUMINISTRO, INSTALACION E IDENTIFICACION (ETIQUETADO). INCLUYE EQUIPO, MATERIAL, MANO DE OBRA Y TODO LO NECESARIO PARA SU CORRECTA EJECUCIÓN.</t>
  </si>
  <si>
    <t>SUMINISTRO E INSTALACIÓN DE TABLERO DE DISTRIBUCION TIPO NEMA 1 "TAB.  COE", MODELO: NQ30L2C, MCA SCHNEIDER, BARRAS PRINCIPALES 225 AMP, PROTECCION NEMA 1, CON INTERRUPTOR PRINCIPAL 3PX125A, 220V, 3 FASES, 4 HILOS, ESPACIOS PARA 42POLOS, INTERRUPTORES DERIVADOS:           
-  2 INTERRUPTOR DERIVADO 2PX20A.  
-  7 INTERRUPTOR DERIVADO 3PX20A.  
  INCLUYE SUMINISTRO, INSTALACION E IDENTIFICACION (ETIQUETADO). INCLUYE EQUIPO, MATERIAL, MANO DE OBRA Y TODO LO NECESARIO PARA SU CORRECTA EJECUCIÓN.</t>
  </si>
  <si>
    <t>SUMINISTRO E INSTALACIÓN DE TABLERO DE DISTRIBUCION PRINCIPAL  "BOMBEO" DE 100A. MODELO_ NQ30L1C MCA SCHNEIDER, 3 FASES, 4 HILOS, 60HZ, BARRAS PRINCIPALES DE ALUMINIO 100 AMP, PROTECCION NEMA 1, CON INTERRUPTOR PRINCIPAL ELECTROMAGNETICO DE 3PX40A, 10KACC, CONSIDERAR CONEXION A SISTEMA DE TIERRAS,  MARCA SQUARE D MOD. NQ304AB10014(S) Y LOS SIGUIENTES INTERRUPTORES:
-  1 INTERRUPTOR DERIVADO 3PX20A (HIDRO) 
-  1 INTERRUPTOR DERIVADO 3PX20A (TAB-BJ)            
-  1 INTERRUPTOR DERIVADO 3PX20A (TAB-SCI)         
-  1 INTERRUPTOR DERIVADO 3PX20A (ESPEJO DE AGUA)       
 INCLUYE SUMINISTRO, INSTALACION E IDENTIFICACION (ETIQUETADO). INCLUYE EQUIPO, MATERIAL, MANO DE OBRA Y TODO LO NECESARIO PARA SU CORRECTA EJECUCIÓN.</t>
  </si>
  <si>
    <t>SUMINISTRO E INSTALACIÓN DE UPS 30 KVA 220V., 3F, 4H. CON 20 MIN. DE RESPALDO EN BATERIA. MODELO: UPS-1-058, MARCA: COMPLET. DOBLE CONVERSIÓN
FORMA ESTÁNDAR DE 19 “CON DISEÑO CONVERTIBLE, TORRE
LA TECNOLOGÍA DSP GARANTIZA UN ALTO RENDIMIENTO
FACTOR DE POTENCIA DE SALIDA 0.8
AMPLIO RANGO DE VOLTAJE DE ENTRADA• MODO CONVERTIDOR DE FRECUENCIA 50HZ / 60HZ
OPERACIÓN DE MODO ECOLÓGICO PARA AHORRO DE ENERGÍA (ECO)
FUNCIÓN DE APAGADO DE EMERGENCIA (EPO)
 INCLUYE EQUIPO, MATERIAL, MANO DE OBRA Y TODO LO NECESARIO PARA SU CORRECTA EJECUCIÓN.</t>
  </si>
  <si>
    <t>SUMINISTRO E INSTALACIÓN DE LUMINARIA DE EMPOTRAR EN PLAFÓN LED DE 45W DE POTENCIA 4800 LUMENES PARA UNA EFICIENCIA DE 120 LM/W T.C. 3000°K BLANCO CALIDO 50,000 HORAS DE VIDA PROMEDIO Y DRIVER ELECTRONICO MULTIVOLTAJE 90V - 277V. MODELO: Z193RE3FAB INCLUYE EQUIPO, MATERIAL, MANO DE OBRA Y TODO LO NECESARIO PARA SU CORRECTA EJECUCIÓN.</t>
  </si>
  <si>
    <t xml:space="preserve">SUMINISTRO E INSTALACIÓN DE LUMINARIA DE EMPOTRAR EN LECHO LED DE 10W DE POTENCIA 830 LUMENES T.C. 3000°K BLANCO CALIDO OPTICA MEDIA 35° DE APERTURA 50,000 HORAS DE VIDA PROMEDIO Y DRIVER ELECTRONICO MULTIVOLTAJE 90V - 277V. MODELO: Z181LE3MAN INCLUYE EQUIPO, MATERIAL, MANO DE OBRA Y TODO LO NECESARIO PARA SU CORRECTA EJECUCIÓN.
</t>
  </si>
  <si>
    <t xml:space="preserve">SUMINISTRO E INSTALACIÓN DE EMPOTRABLE EQUINOABS CIRCULARDE 18W DE POTENCIA TOTAL 1584 LUMENES T.C. 3000°K BLANCO CALIDO 30,000 HORAS DE VIDA PROMEDIO Y DRIVER ELECTRONICO MULTIVOLTAJE 90V - 240V. ASTROLED 06-0718-WW INCLUYE EQUIPO, MATERIAL, MANO DE OBRA Y TODO LO NECESARIO PARA SU CORRECTA EJECUCIÓN.
</t>
  </si>
  <si>
    <t xml:space="preserve">SUMINISTRO E INSTALACIÓN DE LUMINARIA DE SOBREPONER EN TECHO  DE 18W DE POTENCIA EN BASE A LED DE ALTA EFICIENCIA 3400 LUMENES (TOTAL), DRIVER MULTIVOLTAJE 120-277V INTEGRADO A LAMPARA, T.C 5,000°K (LUZ FRIA), 50,000HRS DE VIDA UTIL PROMEDIO. MODELO: LUCECO-ELCLT12W36S50-MX INCLUYE EQUIPO, MATERIAL, MANO DE OBRA Y TODO LO NECESARIO PARA SU CORRECTA EJECUCIÓN.
</t>
  </si>
  <si>
    <t xml:space="preserve">SUMINISTRO E INSTALACIÓN DE LUMINARIA TIPO FUENTE DE PODER DE 10W DE POTENCIA 860 LUMENES T.C. 3000°K BLANCO CALIDO OPCITA MEDIA 38° DE APERTURA 30,000 HORAS DE VIDA PROMEDIO Y DRIVER ELECTRONICO REMOTO MULTIVOLTAJE 100V. MODELO: ILLUX-TL-4008.G3038INCLUYE EQUIPO, MATERIAL, MANO DE OBRA Y TODO LO NECESARIO PARA SU CORRECTA EJECUCIÓN.
</t>
  </si>
  <si>
    <t xml:space="preserve">SUMINISTRO E INSTALACIÓN DE LUMINARIA DIRIGIBLE MONTAJE A RIEL LED DE 25W DE POTENCIA 2,600 LUMENES T.C. 3000°K BLANCO CALIDO OPTICA EXTENSIVA 45° DE APERTURA 30,000 HORAS DE VIDA PROMEDIO DRIVER ELECTRONICO MULTIVOLTAJE 100V-277V INTEGRADO. MODELO: ILLUX TL-4025.RB30450-10V. INCLUYE EQUIPO, MATERIAL, MANO DE OBRA Y TODO LO NECESARIO PARA SU CORRECTA EJECUCIÓN.
</t>
  </si>
  <si>
    <t xml:space="preserve">SUMINISTRO E INSTALACIÓN DE LUMINARIA DE EMPOTRAR EN PLAFÓN LED DE 30 DE 30W DE POTENCIA 2450 LUMENES T.C. 3000°K BLANCO CALIDO OPTICA MEDIA 35° DE APERTURA 50,000 HORAS DE VIDA PROMEDIO Y DRIVER ELECTRONICO MULTIVOLTAJE 90V - 277V. MODELO: ZERAUS Z183LE3MAN. INCLUYE EQUIPO, MATERIAL, MANO DE OBRA Y TODO LO NECESARIO PARA SU CORRECTA EJECUCIÓN.
</t>
  </si>
  <si>
    <t xml:space="preserve">SUMINISTRO E INSTALACIÓN DE PLAFÓN CIRCULAR EQUINOX DE 6W DE POTENCIA TOTAL 480 LUMENES T.C. 4000°K BLANCO NEUTRO 50,000 HORAS DE VIDA PROMEDIO Y DRIVER ELECTRONICO MULTIVOLTAJE 90V - 240V INTEGRADO. MODELO: ASTROLED 22-0506-NW INCLUYE EQUIPO, MATERIAL, MANO DE OBRA Y TODO LO NECESARIO PARA SU CORRECTA EJECUCIÓN.
</t>
  </si>
  <si>
    <t xml:space="preserve">SUMINISTRO E INSTALACIÓN DE LUMINARIA DE EMPOTRAR EN PLAFÓN LED DE 20W DE POTENCIA 1,650 LUMENES T.C. 3000°K BLANCO CALIDO OPTICA MEDIA 35° DE APERTURA 50,000 HORAS DE VIDA PROMEDIO Y DRIVER ELECTRONICO MULTIVOLTAJE 90V - 277V.  MODELO: ZERAUS Z182LE3MAN. INCLUYE EQUIPO, MATERIAL, MANO DE OBRA Y TODO LO NECESARIO PARA SU CORRECTA EJECUCIÓN.
</t>
  </si>
  <si>
    <t xml:space="preserve">SUMINISTRO E INSTALACIÓN DE ARBOTANTE ODIN SQUARE GU-10 MAX 2X11 WATTS BIPIN EN BASE A LEDS T.C. 3000°K BLANCO CALIDO OPTICA 30° DE APERTURA EQUIPADA CON DRIVER ELECTRONICO ALIMENTADO A 127V. MODELO: ASTROLED 05-7494-04. INCLUYE EQUIPO, MATERIAL, MANO DE OBRA Y TODO LO NECESARIO PARA SU CORRECTA EJECUCIÓN.
</t>
  </si>
  <si>
    <t>SUMINISTRO E INSTALACIÓN LUMINARIA DE EMPOTRAR EN PLAFÓN LED DE 45W DE POTENCIA 4800 LUMENES PARA UNA EFICIENCIA DE 120 LM/W T.C. 3000°K BLANCO CALIDO 50,000 HORAS DE VIDA PROMEDIO Y DRIVER ELECTRONICO MULTIVOLTAJE 90V - 277V. MODELO: ZERAUS Z193REFAB. INCLUYE EQUIPO, MATERIAL, MANO DE OBRA Y TODO LO NECESARIO PARA SU CORRECTA EJECUCIÓN.</t>
  </si>
  <si>
    <t xml:space="preserve">SUMINISTRO E INSTALACIÓN EMPOTRABLE EQUINOABS CIRCULARDE 18W DE POTENCIA TOTAL 1584 LUMENES T.C. 3000°K BLANCO CALIDO 30,000 HORAS DE VIDA PROMEDIO Y DRIVER ELECTRONICO MULTIVOLTAJE 90V - 240V. MODELO: ASTROLED 06-0718-WW. INCLUYE EQUIPO, MATERIAL, MANO DE OBRA Y TODO LO NECESARIO PARA SU CORRECTA EJECUCIÓN.
</t>
  </si>
  <si>
    <t xml:space="preserve">SUMINISTRO E INSTALACIÓN LUMINARIA TIPO FUENTE DE PODER DE 10W DE POTENCIA 860 LUMENES T.C. 3000°K BLANCO CALIDO OPCITA MEDIA 38° DE APERTURA 30,000 HORAS DE VIDA PROMEDIO Y DRIVER ELECTRONICO REMOTO MULTIVOLTAJE 100V. MODELO: ILLUX TL-4008.G3038.  INCLUYE EQUIPO, MATERIAL, MANO DE OBRA Y TODO LO NECESARIO PARA SU CORRECTA EJECUCIÓN.
</t>
  </si>
  <si>
    <t>SUMINISTRO E INSTALACIÓN LUMINARIA DE SUSPENDER EN MURO LUS DIRECTA(INDIRECTA LED DE 40W DE POTENCIA 3269 LUMENES OPTICA EXTENSIVA 120° DE APERTURA T.C. 4000°K BLANCO NEUTRO 50,000 HORAS DE VIDA PROMEDIO Y DRIVER ELECTRONICO MULTIVOLTAJE 100V - 277V. MODELO: ILLUX TL-1340.B40. INCLUYE EQUIPO, MATERIAL, MANO DE OBRA Y TODO LO NECESARIO PARA SU CORRECTA EJECUCIÓN.</t>
  </si>
  <si>
    <t>SUMINISTRO E INSTALACIÓN EMPOTRABLE CIRCULAR DE 12W DE POTENCIA TOTAL 1000 LUMENES T.C. 3000°K BLANCO CALIDO 40,000 HORAS DE VIDA PROMEDIO Y DRIVER ELECTRONICO MULTIVOLTAJE 90V - 240V. MODELO: ASTROLED 06-0512-WW INCLUYE EQUIPO, MATERIAL, MANO DE OBRA Y TODO LO NECESARIO PARA SU CORRECTA EJECUCIÓN.</t>
  </si>
  <si>
    <t>SUMINISTRO E INSTALACIÓN LUMINARIA PROYECTOR SOBREPONER CON CANOPE LED DE 15W DE POTENCIA 1,515 LUMENES OPTICA ELIPTICA T.C. 3000°K BLANCO CALIDO IRC&gt;97 Y DRIVER ELECTRONICO MULTIVOLTAJE 110V-220V. MODELO: ZERAUS Z240CC3MNB. INCLUYE EQUIPO, MATERIAL, MANO DE OBRA Y TODO LO NECESARIO PARA SU CORRECTA EJECUCIÓN.</t>
  </si>
  <si>
    <t>SUMINISTRO E INSTALACIÓN LUMINARIA PROYECTOR A RIEL LED DE 15W DE POTENCIA 1,515 LUMENES TEMPERATURA DE COLOR 3000°K BLANCO CALIDO IRC&gt;97 50,000 HORAS DE VIDA OPTICA MEDIA 26° DE APERTURA Y DRIVER ELECTRONICO MULTIVOLTAJE 110-220V. MODELO: ZERAUS Z240CZ3MNB INCLUYE EQUIPO, MATERIAL, MANO DE OBRA Y TODO LO NECESARIO PARA SU CORRECTA EJECUCIÓN.</t>
  </si>
  <si>
    <t xml:space="preserve">SUMINISTRO E INSTALACIÓN PLAFÓN CIRCULAR EQUINOX DE 6W DE POTENCIA TOTAL 480 LUMENES T.C. 4000°K BLANCO NEUTRO 50,000 HORAS DE VIDA PROMEDIO Y DRIVER ELECTRONICO MULTIVOLTAJE 90V - 240V INTEGRADO. MODELO: ASTROLED 22-0506-NW. INCLUYE EQUIPO, MATERIAL, MANO DE OBRA Y TODO LO NECESARIO PARA SU CORRECTA EJECUCIÓN.
</t>
  </si>
  <si>
    <t>SUMINISTRO E INSTALACIÓN LUMINARIA PROYECTOR A RIEL LED DE 15W DE POTENCIA 1,515 LUMENES TEMPERATURA DE COLOR 3000°K BLANCO CALIDO IRC&gt;97 50,000 HORAS DE VIDA OPTICA MEDIA 26° DE APERTURA Y DRIVER ELECTRONICO MULTIVOLTAJE 110-220V. MODELO: ZERAUS Z240CZ3MNBINCLUYE EQUIPO, MATERIAL, MANO DE OBRA Y TODO LO NECESARIO PARA SU CORRECTA EJECUCIÓN.</t>
  </si>
  <si>
    <t>SUMINISTRO E INSTALACIÓN LUMINARIA PROYECTO DE EMPOTRAR EN PLAFON LED DE 15W DE POTENCIA 1,515 LUMENES OPTICA MEDIA T.C. 3000°K BLANCO CALIDO IRC&gt;97 Y DRIVER ELECTRONICO MULTIVOLTAJE 110V-220V. MODELO: ZERAUS Z240CE3MNB. INCLUYE EQUIPO, MATERIAL, MANO DE OBRA Y TODO LO NECESARIO PARA SU CORRECTA EJECUCIÓN.</t>
  </si>
  <si>
    <t>SUMINISTRO E INSTALACIÓN ARBOTANTE ODIN SQUARE GU-10 MAX 2X11 WATTS BIPIN EN BASE A LEDS T.C. 3000°K BLANCO CALIDO OPTICA 30° DE APERTURA EQUIPADA CON DRIVER ELECTRONICO ALIMENTADO A 127V. MODELO: ASTROLED 05-7494-04. INCLUYE EQUIPO, MATERIAL, MANO DE OBRA Y TODO LO NECESARIO PARA SU CORRECTA EJECUCIÓN.</t>
  </si>
  <si>
    <t>SUMINISTRO E INSTALACIÓN LUMINARIO DE EMERGENCIA PARA SOBREPONER EN MURO DE 6V 5 AH CON AUTONOMIA DE 90 MINUTOS, VOLTAJE DE ALIMENTACION DUAL A 120V Y 277V. MODELO: ACUITY BRANDS 46T222. INCLUYE EQUIPO, MATERIAL, MANO DE OBRA Y TODO LO NECESARIO PARA SU CORRECTA EJECUCIÓN.</t>
  </si>
  <si>
    <t>SUMINISTRO E INSTALACIÓN EMPOTRABLE CIRCULAR DE 12W DE POTENCIA TOTAL 1000 LUMENES T.C. 4000°K BLANCO NEUTRO 40,000 HORAS DE VIDA PROMEDIO Y DRIVER ELECTRONICO MULTIVOLTAJE 90V - 240V. MODELO: ASTROLED 06-0512-NW INCLUYE EQUIPO, MATERIAL, MANO DE OBRA Y TODO LO NECESARIO PARA SU CORRECTA EJECUCIÓN.</t>
  </si>
  <si>
    <t>SUMINISTRO E INSTALACIÓN LUMINARIA TIPO FUENTE DE PODER DE 10W DE POTENCIA 860 LUMENES T.C. 3000°K BLANCO CALIDO OPCITA MEDIA 38° DE APERTURA 30,000 HORAS DE VIDA PROMEDIO Y DRIVER ELECTRONICO REMOTO MULTIVOLTAJE 100V. MODELO: ILLUX TL-4008. G3038. INCLUYE EQUIPO, MATERIAL, MANO DE OBRA Y TODO LO NECESARIO PARA SU CORRECTA EJECUCIÓN.</t>
  </si>
  <si>
    <t>SUMINISTRO E INSTALACIÓN EMPOTRABLE CIRCULAR DE 12W DE POTENCIA TOTAL 1000 LUMENES T.C. 3000°K BLANCO CALIDO 40,000 HORAS DE VIDA PROMEDIO Y DRIVER ELECTRONICO MULTIVOLTAJE 90V - 240V. MODELO: ASTROLED 06-0512-WW. INCLUYE EQUIPO, MATERIAL, MANO DE OBRA Y TODO LO NECESARIO PARA SU CORRECTA EJECUCIÓN.</t>
  </si>
  <si>
    <t>SUMINISTRO E INSTALACIÓN PLAFON CIRCULAR EQUINOX DE 6W DE POTENCIA TOTAL 480 LUMENES T.C. 4000°K BLANCO NEUTRO 50,000 HORAS DE VIDA PROMEDIO Y DRIVER ELECTRONICO MULTIVOLTAJE 90V - 240V. MODELO: ASTROLED 22-0506-NW.  INCLUYE EQUIPO, MATERIAL, MANO DE OBRA Y TODO LO NECESARIO PARA SU CORRECTA EJECUCIÓN.</t>
  </si>
  <si>
    <t>SUMINISTRO E INSTALACIÓN LUMINARIA PROYECTOR A RIEL LED DE 15W DE POTENCIA 1,515 LUMENES TEMPERATURA DE COLOR 3000°K BLANCO CALIDO IRC&gt;97 50,000 HORAS DE VIDA OPTICA MEDIA 26° DE APERTURA Y DRIVER ELECTRONICO MULTIVOLTAJE 110-220V. MODELO: ZERAUS Z240CZ3MNB. INCLUYE EQUIPO, MATERIAL, MANO DE OBRA Y TODO LO NECESARIO PARA SU CORRECTA EJECUCIÓN.</t>
  </si>
  <si>
    <t>SUMINISTRO E INSTALACIÓN LUMINARIA PROYECTOR A RIEL LED DE 35W DE POTENCIA 3,913 LUMENES TEMPERATURA DE COLOR 3000°K BLANCO CALIDO IRC&gt;97 50,000 HORAS DE VIDA OPTICA CONCENTRADA 8° DE APERTURA Y DRIVER ELECTRONICO MULTIVOLTAJE 110-220V. MODELO: ZERAUS Z245CZ3MNB. INCLUYE EQUIPO, MATERIAL, MANO DE OBRA Y TODO LO NECESARIO PARA SU CORRECTA EJECUCIÓN.</t>
  </si>
  <si>
    <t>SUMINISTRO E INSTALACIÓN DE LUMINARIA DE EMPOTRAR EN PISO LED DE 20W DE POTENCIA 3,428 LUMENES 3000°K BLANCO CALIDO OPTICA MEDIA 30° DE APERTURA 50,000 HORAS DE VIDA PROMEDIO Y DRIVER ELECTRONICO MULTIVOLTAJE 90V-277V. MODELO: ZERAUS Z133CE3MNN INCLUYE EQUIPO, MATERIAL, MANO DE OBRA Y TODO LO NECESARIO PARA SU CORRECTA EJECUCIÓN.</t>
  </si>
  <si>
    <t>SUMINISTRO E INSTALACIÓN DE LUMINARIA DE SOBREPONER EN EXTERIOR LED DE 10W DE POTENCIA OPTICA MEDIA 30° DE APERTURA 1200 LUMENES 50,000 HORAS DE VIDA PROMEDIO Y DRIVER ELECTRONICO CON PROTECCION PARA PICOS DE VOLTAJE MULTIVOLT 100V - 240V. MODELO: ZERAUS 20ZER8360. INCLUYE EQUIPO, MATERIAL, MANO DE OBRA Y TODO LO NECESARIO PARA SU CORRECTA EJECUCIÓN.</t>
  </si>
  <si>
    <t>SUMINISTRO E INSTALACIÓN DE LUMINARIA DE EMPOTRAR EN PISO LED DE 10W DE POTENCIA TEMPERATURA DE COLOR DE 3000°K BLANCO CALIDO OPTICA CONCENTRADA 18° DE APERTURA Y DRIVER ELECTRONICO MULTIVOLTAJE 100V - 240V. MODELO: ZERAUS 3F1.000.3CNG.  INCLUYE EQUIPO, MATERIAL, MANO DE OBRA Y TODO LO NECESARIO PARA SU CORRECTA EJECUCIÓN.</t>
  </si>
  <si>
    <t>SUMINISTRO E INSTALACIÓN DE LUMINARIA DE SOBREPONER DE 18W DE POTENCIA EN BASE A LED DE ALTA EFICIENCIA 3400 LUMENES (TOTAL), DRIVER MULTIVOLTAJE 120-277V INTEGRADO A LAMPARA, T.C 5,000°K (LUZ FRIA), 50,000HRS DE VIDA UTIL PROMEDIO. MODELO: LUCECO 2LCLT12W36S50-MX. INCLUYE EQUIPO, MATERIAL, MANO DE OBRA Y TODO LO NECESARIO PARA SU CORRECTA EJECUCIÓN.</t>
  </si>
  <si>
    <t>SUMINISTRO E INSTALACIÓN DE EMPOTRABLE CIRCULAR DE 12W DE POTENCIA TOTAL 1000 LUMENES T.C. 4000°K BLANCO NEUTRO 40,000 HORAS DE VIDA PROMEDIO Y DRIVER ELECTRONICO MULTIVOLTAJE 90V - 240V. MODELO ASTROLED 06-0512-NW. INCLUYE EQUIPO, MATERIAL, MANO DE OBRA Y TODO LO NECESARIO PARA SU CORRECTA EJECUCIÓN.</t>
  </si>
  <si>
    <t>SUMINISTRO E INSTALACIÓN DE PLAFON CIRCULAR EQUINOX DE 12W DE POTENCIA TOTAL 1080 LUMENES T.C. 4000°K BLANCO NEUTRO 50,000 HORAS DE VIDA PROMEDIO Y DRIVER ELECTRONICO MULTIVOLTAJE 90V - 240V. MODELO: ASTROLED 22-0712-NW. INCLUYE EQUIPO, MATERIAL, MANO DE OBRA Y TODO LO NECESARIO PARA SU CORRECTA EJECUCIÓN.</t>
  </si>
  <si>
    <t>SUMINISTRO E INSTALACIÓN DE LUMINARIO LIGHTING ECOLOGY PARA SOBREPONER EN LOSA DE 12W FLUJO DE 700 LUMENES OPTICA MEDIA 46° DE APERTURA T.C. 3000°K BLANCO CALIDO 50,000 HORAS DE VIDA Y DRIVER ELECTRONICO MULTIVOLTAJE 90V-240V. MODELO: TECNOLITE OU4090FBCB INCLUYE EQUIPO, MATERIAL, MANO DE OBRA Y TODO LO NECESARIO PARA SU CORRECTA EJECUCIÓN.</t>
  </si>
  <si>
    <t>SUMINISTRO E INSTALACIÓN DE LUMINARIO LIGHTING ECOLOGY  LED DE 33W DE POTENCIA 3924 LUMENES T.C. 3000°K BLANCO CALIDO OPTICA RADIAL 100,000 HORAS DE VIDA Y DRIVER ELECTRONICO MULTIVOLTAJE 110V-220V. MODELO: BADALONA. INCLUYE EQUIPO, MATERIAL, MANO DE OBRA Y TODO LO NECESARIO PARA SU CORRECTA EJECUCIÓN.</t>
  </si>
  <si>
    <t>SUMINISTRO E INSTALACIÓN INTERRUPTOR DE SEGURIDAD NEMA 1 DE CUCHILLAS, 220V, 3 X 40A. MODELO: D322N, MCA SCHNEIDER , 3 POLOS, 37 X 18.9 X 12.3 CM, 100 KA CORRIENTE DE PICO MÁXIMA 750 A H, K OR R.   INCLUYE EQUIPO, MATERIAL, MANO DE OBRA Y TODO LO NECESARIO PARA SU CORRECTA EJECUCIÓN.</t>
  </si>
  <si>
    <t>SUMINISTRO E INSTALACIÓN INTERRUPTOR DE SEGURIDAD NEMA 1 DE CUCHILLAS, 220V, 2 X 15A. MODELO: DU221RB, SCHNEIDER. 2 POLOS, DIMENSION DE 24.4 X 19.6 X 9.5 CM. 3 hp 240 V CA 60 Hz 1 fase NEC 430.52.   INCLUYE EQUIPO, MATERIAL, MANO DE OBRA Y TODO LO NECESARIO PARA SU CORRECTA EJECUCIÓN.</t>
  </si>
  <si>
    <t>SUMINISTRO E INSTALACIÓN INTERRUPTOR DE SEGURIDAD NEMA 1 DE CUCHILLAS, 220V, 1 X 15A. MODELO: DU221RB, SCHNEIDER. 2 POLOS, DIMENSION DE 24.4 X 19.6 X 9.5 CM. 3 hp 240 V CA 60 Hz 1 fase NEC 430.52. INCLUYE EQUIPO, MATERIAL, MANO DE OBRA Y TODO LO NECESARIO PARA SU CORRECTA EJECUCIÓN.</t>
  </si>
  <si>
    <t>SUMINISTRO E INSTALACIÓN INTERRUPTOR DE SEGURIDAD NEMA 1 DE CUCHILLAS, 220V, 2 X 15A. MODELO: DU221RB, SCHNEIDER. 2 POLOS, DIMENSION DE 24.4 X 19.6 X 9.5 CM. 3 hp 240 V CA 60 Hz 1 fase NEC 430.52 INCLUYE EQUIPO, MATERIAL, MANO DE OBRA Y TODO LO NECESARIO PARA SU CORRECTA EJECUCIÓN.</t>
  </si>
  <si>
    <t>SUMINISTRO E INSTALACIÓN INTERRUPTOR DE SEGURIDAD NEMA 1 DE CUCHILLAS, 220V, 3 X 70A. MODELO: D322N, MCA SCHNEIDER , 3 POLOS, 37 X 18.9 X 12.3 CM, 100 KA CORRIENTE DE PICO MÁXIMA 750 A H, K OR R. INCLUYE EQUIPO, MATERIAL, MANO DE OBRA Y TODO LO NECESARIO PARA SU CORRECTA EJECUCIÓN.</t>
  </si>
  <si>
    <t>SUMINISTRO E INSTALACIÓN DE INTERRUPTOR PRINCIPAL TERMOMAGNETICO DE 3PX30A CAJA MOLDEADA, EN GABINETE NEMA 3R, MARCA SQUARE D, MODELO:  QO330, DE 3 POLOS, 30 AMPERES Y 120/240 VOLTS EN CORRIENTE ALTERNA, PERMITE LA DISTRIBUCIÓN DE LA CORRIENTE ELÉCTRICA EN LAS INSTALACIONES DEL HOGAR, ASÍ COMO PROTECCIÓN CONTRA SOBRECARGAS Y CORTOCIRCUITO. ES COMPATIBLE CON CONDUCTORES 148 AWG DE ALUMINIO O COBRE Y CON (2) 1410 AWG DE COBRE. TIENE UNA CAPACIDAD INTERRUPTIVA DE 10,000 AMPERES. FABRICADO EN PLÁSTICO DE INGENIERÍA PARA HACERLO RESISTENTE. CUMPLE CON CERTIFICADOS NOM-ANCE / UL / CSA. SUS DIMENSIONES SON 7.62 X 7.39 X 5.71 CM.INCLUYE EQUIPO, MATERIAL, MANO DE OBRA Y TODO LO NECESARIO PARA SU CORRECTA EJECUCIÓN.</t>
  </si>
  <si>
    <t>SUMINISTRO E INSTALACIÓN DE INTERRUPTOR PRINCIPAL TERMOMAGNETICO DE 3PX40A CAJA MOLDEADA, EN GABINETE NEMA 3R, MARCA SQUARE D, MODELO: QO340-HD. DE 3 POLOS 40 AMPERES, CUENTA CON TECNOLOGÍA DE ACCIÓN RÁPIDA QO (QWIK OPEN), ÁGIL Y EFICIENTE MONTAJE ENCHUFABLE, SISTEMA 240 VCA. ES ÚTIL PARA BRINDAR PROTECCIÓN ANTE EVENTOS DE SOBRECARGA Y CORTOCIRCUITO. CORRIENTE NOMINAL 40A. CAPACIDAD INTERRUPTIVA 10 KA, CUMPLE CON CERTIFICADOS NOM-ANCE / UL / CSA. CONDUCTORES ADMISIBLES 8 2 AWG (AL/CU). INCLUYE EQUIPO, MATERIAL, MANO DE OBRA Y TODO LO NECESARIO PARA SU CORRECTA EJECUCIÓN.</t>
  </si>
  <si>
    <t xml:space="preserve">SUMINISTRO E INSTALACIÓN DE INTERRUPTOR PRINCIPAL TERMOMAGNETICO DE 3PX20A CAJA MOLDEADA, EN GABINETE NEMA 1, MARCA SQUARE D, MODELO:  QO320.  - INTENSIDAD DE CORTOCIRCUITO
10 KA
5 KA
- PODER DE CORTE
10 KA AT: 120/240 V AC
5 KA AT: 48 V DC
10 KA AT: 120 V AC
- NUMBER OF SPACES REQUIRED 2
- CALIBRE AWG
AWG 14...AWG 8 (COBRE O ALUMINIO)
- ALTURA: 3.12 IN
- PROFUNDIDAD 2.91 IN
- ANCHURA 1.5 IN
 INCLUYE EQUIPO, MATERIAL, MANO DE OBRA Y TODO LO NECESARIO PARA SU CORRECTA EJECUCIÓN.
</t>
  </si>
  <si>
    <t>SUMINISTRO E INSTALACIÓN DE INTERRUPTOR PRINCIPAL TERMOMAGNETICO DE 3PX100A CAJA MOLDEADA, EN GABINETE NEMA 3R, MARCA SQUARE D, MODELO: Hdl36100. - PODER DE CORTE
10 KA AT: 120/240 V AC
5 KA AT: 48 V DC
10 KA AT: 120 V AC
- NUMBER OF SPACES REQUIRED 2
- CALIBRE AWG
AWG 14...AWG 8 (COBRE O ALUMINIO)
- ALTURA: 8 CM
- PROFUNDIDAD 6CM
- ANCHURA8 CM. INCLUYE EQUIPO, MATERIAL, MANO DE OBRA Y TODO LO NECESARIO PARA SU CORRECTA EJECUCIÓN.</t>
  </si>
  <si>
    <t>SUMINISTRO E INSTALACIÓN DE INTERRUPTOR PRINCIPAL TERMOMAGNETICO DE 3PX150A CAJA MOLDEADA, EN GABINETE NEMA 3R, MARCA SQUARE D, MODELO: Hdl36150  
DISYUNTOR, AMPERES 150, NÚMERO DE POLOS 3, TIPO DE CORTACIRCUITOS ESTÁNDAR, CLASIFICACIÓN DE VOLTAJE CA 600VCA, CLASIFICACIÓN DE VOLTAJE CD 250VCD, PARA SU USO CON PANELES DE LÍNEA I, SERIE HD, TIPO DE DISPARO TERMOMAGNÉTICO, CONEXIÓN DE TERMINAL LENGÜETA DE LÍNEA/CARGA, CAPACIDAD MAX. INTERRUPTIVA SIN CALIFICAR, CONEXIÓN DE LA FASE ABC, MONTAJE SIN RESPALDO, ALTURA 6.40 PULG., ANCHO 4.10 PULG., PROFUNDIDAD 4.40 PULG., TAMAÑO MÍN. DEL CABLE 14 AWG (CU/AL), TAMAÑO MÁX. DEL CABLE 3/0
INCLUYE EQUIPO, MATERIAL, MANO DE OBRA Y TODO LO NECESARIO PARA SU CORRECTA EJECUCIÓN.</t>
  </si>
  <si>
    <t>SUMINISTRO E INSTALACIÓN DE INTERRUPTOR PRINCIPAL TERMOMAGNETICO DE 3PX200A CAJA MOLDEADA, EN GABINETE NEMA 3R, MARCA SQUARE D, MODELO:JDL36200. 
INTERRUPTOR DE CIRCUITO, AMPERES 200, NÚMERO DE POLOS 3, TIPO DE FRENO DE CIRCUITO ES TÁNDAR, CLASIFICACIÓN DE VOLTAJE CA 600VCA, CLASIFICACIÓN DE VOLTAJE CD 250VCD, SERIE JD, CONEXIÓN DE TERMINAL LÍNEA/CARGA LENGÜETA, AIR @ 125VCD 20KA, AIR @ 240VCA 25KA
 INCLUYE EQUIPO, MATERIAL, MANO DE OBRA Y TODO LO NECESARIO PARA SU CORRECTA EJECUCIÓN.</t>
  </si>
  <si>
    <t>SUMINISTRO E INSTALACION DE BASE PARA TRANSFORMADOR 1.72 X 1.56 X 1.77 , PROLEC. INCLUYE EQUIPO, MATERIAL, MANO DE OBRA Y TODO LO NECESARIO PARA SU CORRECTA EJECUCIÓN.</t>
  </si>
  <si>
    <t>SUMINISTRO E INSTALACION DE TRANSFORMADOR DE POTENCIA (TR-1) TIPO PEDESTAL,  ENFRIAMIENTO TIPO "OA" EN ACEITE, DE  500 KVA 3 FASES, TENSION PRIMARIA:  132 KV TENSION SECUNDARIA:220/127 VOLTS, FRECUENCIA: 60 Hz, NORMA "K" ELEVACION DE TEMP DE 65°C, SOBRE LA DEL AMBIENTE, CON LA MEDIA DE 30° Y UNA MAXIMA 40°C, CON 4 DERIVACIONES, 2 ARRIBA Y 2 ABAJO DE 25% CADA UNA DEL VOLTAJE NOMINAL, CONEXION DELTA-ESTRELLA, NOM-J284, Z=25% MIN ESTANDAR.PROLEC, MODELO: 500 KVA. DIMENSIONES DE 1.725 X 1.56 X 1.77 MTS.  INCLUYE EQUIPO, MATERIAL, MANO DE OBRA Y TODO LO NECESARIO PARA SU CORRECTA EJECUCIÓN Y PUESTA EN FUNCIONAMIENTO.</t>
  </si>
  <si>
    <t>SUMINISTRO E INSTALACION DE TABLERO DE MEDIA TENSION PARA 13.2 KV 3F,3H, 630A, MODELO: SM6,  MCA SCHNEIDER, CON 1 INTERRUPTOR SF6 TIPO HIPERCOMPACTA CON FUSIBLE, SECCION DE ACOMETIDA CON  APARTARRAYOS,  SECCION DE MEDICION Y CELDA PARA FUSUBLE DE 30 AMPS. INCLUYE EQUIPO, MATERIAL, MANO DE OBRA Y TODO LO NECESARIO PARA SU CORRECTA EJECUCIÓN Y PUESTA EN FUNCIONAMIENTO.</t>
  </si>
  <si>
    <t>SUMINISTRO E INSTALACION DE PLANTA ELECTRICA DE EMERGENCIA DE 125 KVA, 3F, 4H+TIERRA, 60HZ, 220/127VCA CON TANQUE DE DIESEL PARA 2 HORAS DE DURACION, BATERIA, CABLES,  SILENCIADOR Y DEMAS ACCESORIOS PARA SU CORRECTA OPERACION, CON SALIDA POR ARRIBA (MCA OTTOMOTORES Y/O CATERPILLAR). INCLUYE EQUIPO, MATERIAL, MANO DE OBRA Y TODO LO NECESARIO PARA SU CORRECTA EJECUCIÓN Y PUESTA EN FUNCIONAMIENTO Y PUESTA EN FUNCIONAMIENTO.</t>
  </si>
  <si>
    <t>SUMINISTRO E INSTALACION DE TABLERO DE TRANSFERENCIA AUTOMATICA, 400AMP, MODELO: ATS48C41Q, MCA SCHNEIDER, 220/127V 3F, 4H+TIERRA . INCLUYE EQUIPO, MATERIAL, MANO DE OBRA Y TODO LO NECESARIO PARA SU CORRECTA EJECUCIÓN Y PUESTA EN FUNCIONAMIENTO..</t>
  </si>
  <si>
    <t>SUMINISTRO E INSTALACION DE TABLERO "TDE" PARA SISTEMA DE EMERGENCIA 400 AMP 3F, 4H+TIERRA 220/127V CON INTERRUPTOR PRINCIPAL DE 350 AMP. TIPO I-LINE, MODELO: UL67, MCA SCHNEIDER , TENSION MAXIMA 240  Vc.A 48 Vc.D, 3 FASES, 4 HILOS, CAPACIDAD DE CORTO CIRCUITO 10 kA A 240 Vc.A, ANCHO DE GABINETE 508 MM (20 PULGADAS) CON LOS SIGUINETES INTERRUPTORES DERIVADOS
1 DE 3X20AMPS
1 DE 3X30AMPS
1 DE 3X40AMPS
1 DE 3X50AMPS
2 DE 3X125AMPS. INCLUYE EQUIPO, MATERIAL, MANO DE OBRA Y TODO LO NECESARIO PARA SU CORRECTA EJECUCIÓN Y PUESTA EN FUNCIONAMIENTO.</t>
  </si>
  <si>
    <t>SUMINISTRO E INSTALACIÓN DE CONTADOR DE DESCARGAS ATMOSFERICAS ELECTROMECANICO, DISEÑADO PARA DETECTAR LOS IMPACTOS DE RAYOS EN LAS INSTALACIONES, CON UN RANGO DE 0 A 999 IMPULSOS, MODELO CDR-1 430016, MARCA INGESCO. INCLUYE EQUIPO, MATERIAL, MANO DE OBRA Y TODO LO NECESARIO PARA SU CORRECTA EJECUCIÓN Y PUESTA EN FUNCIONAMIENTO.</t>
  </si>
  <si>
    <t>SUMINISTRO E INSTALACIÓN DE PUNTA PARARRAYOS PDC64 MCA INGESCO, CON CONTADOR DE DESCARGAS ATMOSFERICAS, BASE PARA MONTAJE DE 200m Y MASTIL DE ACERO INOXIDABLE DE 600m DE ALTURA. INCLUYE EQUIPO, MATERIAL, MANO DE OBRA Y TODO LO NECESARIO PARA SU CORRECTA EJECUCIÓN Y PUESTA EN FUNCIONAMIENTO.</t>
  </si>
  <si>
    <t>Suministro e Instalación de Sistema Eléctrico e Iluminación</t>
  </si>
  <si>
    <t>IVA</t>
  </si>
  <si>
    <t xml:space="preserve">IMPORTE TOTAL CON IVA con letra </t>
  </si>
  <si>
    <t>________________________________________________________________________________________________________________________________________________</t>
  </si>
  <si>
    <t>_________________________________________________________</t>
  </si>
  <si>
    <t>Nombre y firma del licitante o su representante legal</t>
  </si>
  <si>
    <t>Subtotal</t>
  </si>
  <si>
    <t>Total c/IVA</t>
  </si>
  <si>
    <t>SUMINISTRO E INSTALACION DE CABLE XLP 1/0 VIAKON . INCLUYE EQUIPO, MATERIAL, MANO DE OBRA Y TODO LO NECESARIO PARA SU CORRECTA EJECUCIÓN.</t>
  </si>
  <si>
    <t>SUMINISTRO E INSTALACION DE GABINETE DE PULSOS  Y BASE DE 13 TERMINALES. INCLUYE EQUIPO, MATERIAL, MANO DE OBRA Y TODO LO NECESARIO PARA SU CORRECTA EJECUCIÓN.</t>
  </si>
  <si>
    <t>SUMINISTRO TABLERO "TDG" PARA DISTRIBUCION DE FUERZA ELECTRICA EN BAJA TENSION PARA OPERAR EN UN SISTEMA DE 3FASES, 4 HILOS, 220/127VCA. 60 HZ., TIPO QDLOGIC, AUTOSOPORTADO,  MARCA: SQUARE`D SCHNEIDER ELECTRIC O EQUIVALENTE., CON LOS SIGUIENTES INTERRUPTORES DERIVADOS:
3 3X40A
2 3X30A
2 3X400A
1 3X150A
1 3X100A
1 3X350A
INCLUYE EQUIPO, MATERIAL, MANO DE OBRA Y TODO LO NECESARIO PARA SU CORRECTA EJECUCIÓN.</t>
  </si>
  <si>
    <t>SUMINISTRO E INSTALACIÓN DE TABLERO DE DISTRIBUCION TIPO NEMA 1 "TAB. A", MODELO: NQ430L1C,  MCA SCHNEIDER, BARRAS PRINCIPALES 100 AMP, PROTECCION NEMA 1, CON INTERRUPTOR PRINCIPAL 3PX40A, 220V, 3 FASES, 4 HILOS, ESPACIOS PARA 24 POLOS, INTERRUPTORES DERIVADOS:        
- 13 INTERRUPTOR DERIVADO 1PX20A.                                                                                                                                                                                                                                           
  INCLUYE SUMINISTRO, INSTALACION E IDENTIFICACION (ETIQUETADO). INCLUYE EQUIPO, MATERIAL, MANO DE OBRA Y TODO LO NECESARIO PARA SU CORRECTA EJECUCIÓN.</t>
  </si>
  <si>
    <t>SUMINISTRO E INSTALACIÓN DE TABLERO DE DISTRIBUCION TIPO NEMA 1 "TAB. C", MODELO: NQ430L1C,  MCA SCHNEIDER, BARRAS PRINCIPALES 100 AMP, PROTECCION NEMA 1, CON INTERRUPTOR PRINCIPAL 3PX40A, 220V, 3 FASES, 4 HILOS, ESPACIOS PARA 30 POLOS, INTERRUPTORES DERIVADOS:        
- 23 INTERRUPTOR DERIVADO 1PX20A.                                                                                                                                                                                                                                           
  INCLUYE SUMINISTRO, INSTALACION E IDENTIFICACION (ETIQUETADO). INCLUYE EQUIPO, MATERIAL, MANO DE OBRA Y TODO LO NECESARIO PARA SU CORRECTA EJECUCIÓN.</t>
  </si>
  <si>
    <t>SUMINISTRO E INSTALACIÓN DE TABLERO DE DISTRIBUCION TIPO NEMA 1 "TAB. SITE", MODELO: NQ30L2C  MCA SCHNEIDER, BARRAS PRINCIPALES 225 AMP, PROTECCION NEMA 1, CON INTERRUPTOR PRINCIPAL 3PX400A, 220V, 3 FASES, 4 HILOS, ESPACIOS PARA 24 POLOS, INTERRUPTORES DERIVADOS:        
- 17 INTERRUPTOR DERIVADO 1PX20A.  
  INCLUYE SUMINISTRO, INSTALACION E IDENTIFICACION (ETIQUETADO). INCLUYE EQUIPO, MATERIAL, MANO DE OBRA Y TODO LO NECESARIO PARA SU CORRECTA EJECUCIÓN.</t>
  </si>
  <si>
    <t>SUMINISTRO E INSTALACIÓN DE TABLERO DE DISTRIBUCION TIPO NEMA 1 "TAB. AE", MODELO: NQ30L2C  MCA SCHNEIDER, BARRAS PRINCIPALES 225 AMP, PROTECCION NEMA 1, CON INTERRUPTOR PRINCIPAL 3PX400A, 220V, 3 FASES, 4 HILOS, ESPACIOS PARA 24 POLOS, INTERRUPTORES DERIVADOS:       
-  9 INTERRUPTOR DERIVADO 1PX15A.  
  INCLUYE SUMINISTRO, INSTALACION E IDENTIFICACION (ETIQUETADO). INCLUYE EQUIPO, MATERIAL, MANO DE OBRA Y TODO LO NECESARIO PARA SU CORRECTA EJECUCIÓN.</t>
  </si>
  <si>
    <t>SUMINISTRO E INSTALACIÓN DE TABLERO DE DISTRIBUCION TIPO NEMA 1 "TAB. R", MODELO: NQ30L2C  MCA SCHNEIDER, BARRAS PRINCIPALES 225 AMP, PROTECCION NEMA 1, CON INTERRUPTOR PRINCIPAL 3PX400A, 220V, 3 FASES, 4 HILOS, ESPACIOS PARA 24 POLOS, INTERRUPTORES DERIVADOS:             
-  17 INTERRUPTOR DERIVADO 1PX20A.  
-  1 INTERRUPTOR DERIVADO 2PX30A.  
-  1 INTERRUPTOR DERIVADO 3PX40A. 
  INCLUYE SUMINISTRO, INSTALACION E IDENTIFICACION (ETIQUETADO). INCLUYE EQUIPO, MATERIAL, MANO DE OBRA Y TODO LO NECESARIO PARA SU CORRECTA EJECUCIÓN.</t>
  </si>
  <si>
    <t>Anexo 3 - Cotización    PMSP-LP-01/2022                                                                                                                                                    V.2 22/03/2022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</si>
</sst>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164" formatCode="&quot;$&quot;#,##0.00"/>
    <numFmt numFmtId="165" formatCode="#,##0.00_ ;[Red]\-#,##0.00\ "/>
    <numFmt numFmtId="166" formatCode="#,##0_ ;[Red]\-#,##0\ "/>
    <numFmt numFmtId="167" formatCode="[$-F800]dddd\,\ mmmm\ dd\,\ yyyy"/>
  </numFmts>
  <fonts count="24" x14ac:knownFonts="1">
    <font>
      <sz val="11"/>
      <color theme="1"/>
      <name val="Calibri"/>
      <family val="2"/>
      <scheme val="minor"/>
    </font>
    <font>
      <sz val="14"/>
      <color theme="1"/>
      <name val="Century Gothic"/>
      <family val="2"/>
    </font>
    <font>
      <sz val="10"/>
      <name val="Arial"/>
      <family val="2"/>
    </font>
    <font>
      <sz val="10"/>
      <name val="Century Gothic"/>
      <family val="2"/>
    </font>
    <font>
      <b/>
      <sz val="10"/>
      <name val="Century Gothic"/>
      <family val="2"/>
    </font>
    <font>
      <b/>
      <sz val="10"/>
      <color theme="0"/>
      <name val="Century Gothic"/>
      <family val="2"/>
    </font>
    <font>
      <b/>
      <sz val="10"/>
      <color theme="1"/>
      <name val="Century Gothic"/>
      <family val="2"/>
    </font>
    <font>
      <sz val="9"/>
      <color theme="1"/>
      <name val="Century Gothic"/>
      <family val="2"/>
    </font>
    <font>
      <sz val="11"/>
      <color theme="1"/>
      <name val="Calibri"/>
      <family val="2"/>
      <scheme val="minor"/>
    </font>
    <font>
      <sz val="8"/>
      <color theme="1"/>
      <name val="Century Gothic"/>
      <family val="2"/>
    </font>
    <font>
      <sz val="10"/>
      <color theme="1"/>
      <name val="Century Gothic"/>
      <family val="2"/>
    </font>
    <font>
      <b/>
      <sz val="11"/>
      <color theme="0"/>
      <name val="Century Gothic"/>
      <family val="2"/>
    </font>
    <font>
      <sz val="11"/>
      <color theme="0"/>
      <name val="Century Gothic"/>
      <family val="2"/>
    </font>
    <font>
      <sz val="9"/>
      <name val="Century Gothic"/>
      <family val="2"/>
    </font>
    <font>
      <b/>
      <sz val="9"/>
      <color theme="1"/>
      <name val="Century Gothic"/>
      <family val="2"/>
    </font>
    <font>
      <b/>
      <sz val="9"/>
      <color theme="0"/>
      <name val="Century Gothic"/>
      <family val="2"/>
    </font>
    <font>
      <sz val="9"/>
      <color theme="0"/>
      <name val="Century Gothic"/>
      <family val="2"/>
    </font>
    <font>
      <b/>
      <sz val="9"/>
      <name val="Century Gothic"/>
      <family val="2"/>
    </font>
    <font>
      <sz val="9"/>
      <color rgb="FF000000"/>
      <name val="Century Gothic"/>
      <family val="2"/>
    </font>
    <font>
      <b/>
      <sz val="9"/>
      <color rgb="FF000000"/>
      <name val="Century Gothic"/>
      <family val="2"/>
    </font>
    <font>
      <sz val="9"/>
      <color rgb="FF000000"/>
      <name val="Arial"/>
      <family val="2"/>
    </font>
    <font>
      <sz val="10"/>
      <color rgb="FF000000"/>
      <name val="Century Gothic"/>
      <family val="2"/>
    </font>
    <font>
      <b/>
      <sz val="9"/>
      <color rgb="FFFFFFFF"/>
      <name val="Century Gothic"/>
      <family val="2"/>
    </font>
    <font>
      <sz val="9"/>
      <color rgb="FFFFFFFF"/>
      <name val="Century Gothic"/>
      <family val="2"/>
    </font>
  </fonts>
  <fills count="20">
    <fill>
      <patternFill patternType="none"/>
    </fill>
    <fill>
      <patternFill patternType="gray125"/>
    </fill>
    <fill>
      <patternFill patternType="solid">
        <fgColor theme="4" tint="0.39997558519241921"/>
        <bgColor indexed="64"/>
      </patternFill>
    </fill>
    <fill>
      <patternFill patternType="solid">
        <fgColor rgb="FFFFFF00"/>
        <bgColor indexed="64"/>
      </patternFill>
    </fill>
    <fill>
      <patternFill patternType="solid">
        <fgColor rgb="FF292929"/>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rgb="FF8EA9DB"/>
        <bgColor indexed="64"/>
      </patternFill>
    </fill>
    <fill>
      <patternFill patternType="solid">
        <fgColor rgb="FF203764"/>
        <bgColor indexed="64"/>
      </patternFill>
    </fill>
    <fill>
      <patternFill patternType="solid">
        <fgColor rgb="FFFFFF00"/>
        <bgColor rgb="FF000000"/>
      </patternFill>
    </fill>
    <fill>
      <patternFill patternType="solid">
        <fgColor rgb="FF305496"/>
        <bgColor rgb="FF000000"/>
      </patternFill>
    </fill>
    <fill>
      <patternFill patternType="solid">
        <fgColor rgb="FF8EA9DB"/>
        <bgColor rgb="FF000000"/>
      </patternFill>
    </fill>
    <fill>
      <patternFill patternType="solid">
        <fgColor rgb="FFBDD7EE"/>
        <bgColor rgb="FF000000"/>
      </patternFill>
    </fill>
    <fill>
      <patternFill patternType="solid">
        <fgColor rgb="FFFFFFFF"/>
        <bgColor rgb="FFFFFF00"/>
      </patternFill>
    </fill>
    <fill>
      <patternFill patternType="solid">
        <fgColor rgb="FFFFFFFF"/>
        <bgColor rgb="FF5B9BD5"/>
      </patternFill>
    </fill>
    <fill>
      <patternFill patternType="solid">
        <fgColor rgb="FFFFFFFF"/>
        <bgColor rgb="FF4472C4"/>
      </patternFill>
    </fill>
    <fill>
      <patternFill patternType="solid">
        <fgColor rgb="FFDDEBF7"/>
        <bgColor rgb="FF000000"/>
      </patternFill>
    </fill>
    <fill>
      <patternFill patternType="solid">
        <fgColor rgb="FFFFFFFF"/>
        <bgColor rgb="FF000000"/>
      </patternFill>
    </fill>
    <fill>
      <patternFill patternType="solid">
        <fgColor rgb="FFFFFFFF"/>
        <bgColor rgb="FFFFC000"/>
      </patternFill>
    </fill>
    <fill>
      <patternFill patternType="solid">
        <fgColor rgb="FF009900"/>
        <bgColor rgb="FF000000"/>
      </patternFill>
    </fill>
  </fills>
  <borders count="16">
    <border>
      <left/>
      <right/>
      <top/>
      <bottom/>
      <diagonal/>
    </border>
    <border>
      <left/>
      <right/>
      <top/>
      <bottom style="hair">
        <color auto="1"/>
      </bottom>
      <diagonal/>
    </border>
    <border>
      <left/>
      <right/>
      <top style="hair">
        <color auto="1"/>
      </top>
      <bottom/>
      <diagonal/>
    </border>
    <border>
      <left style="thin">
        <color auto="1"/>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bottom style="hair">
        <color indexed="64"/>
      </bottom>
      <diagonal/>
    </border>
    <border>
      <left/>
      <right style="hair">
        <color indexed="64"/>
      </right>
      <top style="hair">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thin">
        <color auto="1"/>
      </left>
      <right/>
      <top style="hair">
        <color indexed="64"/>
      </top>
      <bottom/>
      <diagonal/>
    </border>
  </borders>
  <cellStyleXfs count="4">
    <xf numFmtId="0" fontId="0" fillId="0" borderId="0"/>
    <xf numFmtId="0" fontId="2" fillId="0" borderId="0"/>
    <xf numFmtId="44" fontId="2" fillId="0" borderId="0" applyFont="0" applyFill="0" applyBorder="0" applyAlignment="0" applyProtection="0"/>
    <xf numFmtId="44" fontId="8" fillId="0" borderId="0" applyFont="0" applyFill="0" applyBorder="0" applyAlignment="0" applyProtection="0"/>
  </cellStyleXfs>
  <cellXfs count="135">
    <xf numFmtId="0" fontId="0" fillId="0" borderId="0" xfId="0"/>
    <xf numFmtId="0" fontId="10" fillId="0" borderId="0" xfId="0" applyFont="1"/>
    <xf numFmtId="0" fontId="3" fillId="0" borderId="0" xfId="0" applyFont="1"/>
    <xf numFmtId="0" fontId="9" fillId="0" borderId="0" xfId="0" applyFont="1"/>
    <xf numFmtId="0" fontId="11" fillId="5" borderId="7" xfId="0" applyFont="1" applyFill="1" applyBorder="1" applyAlignment="1">
      <alignment horizontal="center" vertical="center"/>
    </xf>
    <xf numFmtId="0" fontId="11" fillId="5" borderId="8" xfId="0" applyFont="1" applyFill="1" applyBorder="1" applyAlignment="1">
      <alignment horizontal="center" vertical="center"/>
    </xf>
    <xf numFmtId="0" fontId="11" fillId="5" borderId="4" xfId="0" applyFont="1" applyFill="1" applyBorder="1" applyAlignment="1">
      <alignment horizontal="center" vertical="center"/>
    </xf>
    <xf numFmtId="4" fontId="11" fillId="5" borderId="4" xfId="0" applyNumberFormat="1" applyFont="1" applyFill="1" applyBorder="1" applyAlignment="1">
      <alignment horizontal="center" vertical="center"/>
    </xf>
    <xf numFmtId="164" fontId="11" fillId="5" borderId="4" xfId="0" applyNumberFormat="1" applyFont="1" applyFill="1" applyBorder="1" applyAlignment="1">
      <alignment horizontal="center" vertical="center"/>
    </xf>
    <xf numFmtId="0" fontId="11" fillId="4" borderId="11" xfId="0" applyFont="1" applyFill="1" applyBorder="1" applyAlignment="1">
      <alignment vertical="center"/>
    </xf>
    <xf numFmtId="0" fontId="11" fillId="4" borderId="1" xfId="0" applyFont="1" applyFill="1" applyBorder="1" applyAlignment="1">
      <alignment vertical="center"/>
    </xf>
    <xf numFmtId="164" fontId="11" fillId="4" borderId="6" xfId="0" applyNumberFormat="1" applyFont="1" applyFill="1" applyBorder="1" applyAlignment="1">
      <alignment horizontal="right" vertical="center"/>
    </xf>
    <xf numFmtId="0" fontId="11" fillId="4" borderId="1" xfId="0" applyFont="1" applyFill="1" applyBorder="1" applyAlignment="1">
      <alignment horizontal="center" vertical="center"/>
    </xf>
    <xf numFmtId="0" fontId="10" fillId="0" borderId="0" xfId="0" applyFont="1" applyAlignment="1">
      <alignment horizontal="center"/>
    </xf>
    <xf numFmtId="0" fontId="11" fillId="4" borderId="12" xfId="0" applyFont="1" applyFill="1" applyBorder="1" applyAlignment="1">
      <alignment horizontal="center" vertical="center"/>
    </xf>
    <xf numFmtId="0" fontId="10" fillId="0" borderId="0" xfId="0" applyFont="1" applyAlignment="1">
      <alignment horizontal="right"/>
    </xf>
    <xf numFmtId="0" fontId="10" fillId="0" borderId="0" xfId="0" applyFont="1" applyAlignment="1">
      <alignment horizontal="center" vertical="center"/>
    </xf>
    <xf numFmtId="0" fontId="11" fillId="4" borderId="9" xfId="0" applyFont="1" applyFill="1" applyBorder="1" applyAlignment="1">
      <alignment horizontal="left" vertical="center"/>
    </xf>
    <xf numFmtId="0" fontId="10" fillId="0" borderId="0" xfId="0" applyFont="1" applyAlignment="1">
      <alignment horizontal="left" vertical="center"/>
    </xf>
    <xf numFmtId="0" fontId="12" fillId="4" borderId="12" xfId="0" applyFont="1" applyFill="1" applyBorder="1" applyAlignment="1">
      <alignment horizontal="center" vertical="center"/>
    </xf>
    <xf numFmtId="0" fontId="5" fillId="8" borderId="5" xfId="0" applyFont="1" applyFill="1" applyBorder="1" applyAlignment="1">
      <alignment horizontal="left" vertical="center"/>
    </xf>
    <xf numFmtId="0" fontId="15" fillId="5" borderId="3" xfId="0" applyFont="1" applyFill="1" applyBorder="1" applyAlignment="1">
      <alignment horizontal="center" vertical="center"/>
    </xf>
    <xf numFmtId="0" fontId="15" fillId="5" borderId="4" xfId="0" applyFont="1" applyFill="1" applyBorder="1" applyAlignment="1">
      <alignment horizontal="center" vertical="center"/>
    </xf>
    <xf numFmtId="0" fontId="15" fillId="5" borderId="4" xfId="0" applyFont="1" applyFill="1" applyBorder="1" applyAlignment="1">
      <alignment horizontal="left" vertical="center"/>
    </xf>
    <xf numFmtId="4" fontId="16" fillId="5" borderId="4" xfId="0" applyNumberFormat="1" applyFont="1" applyFill="1" applyBorder="1" applyAlignment="1">
      <alignment horizontal="center" vertical="center"/>
    </xf>
    <xf numFmtId="164" fontId="15" fillId="5" borderId="4" xfId="0" applyNumberFormat="1" applyFont="1" applyFill="1" applyBorder="1" applyAlignment="1">
      <alignment horizontal="right" vertical="center"/>
    </xf>
    <xf numFmtId="0" fontId="15" fillId="6" borderId="4" xfId="0" applyFont="1" applyFill="1" applyBorder="1" applyAlignment="1">
      <alignment horizontal="center" vertical="center"/>
    </xf>
    <xf numFmtId="0" fontId="17" fillId="6" borderId="4" xfId="0" applyFont="1" applyFill="1" applyBorder="1" applyAlignment="1">
      <alignment horizontal="center" vertical="center"/>
    </xf>
    <xf numFmtId="0" fontId="17" fillId="2" borderId="4" xfId="0" applyFont="1" applyFill="1" applyBorder="1" applyAlignment="1">
      <alignment horizontal="center" vertical="center"/>
    </xf>
    <xf numFmtId="0" fontId="13" fillId="2" borderId="4" xfId="0" applyFont="1" applyFill="1" applyBorder="1" applyAlignment="1">
      <alignment horizontal="center" vertical="center"/>
    </xf>
    <xf numFmtId="44" fontId="17" fillId="2" borderId="4" xfId="0" applyNumberFormat="1" applyFont="1" applyFill="1" applyBorder="1" applyAlignment="1">
      <alignment horizontal="center" vertical="center"/>
    </xf>
    <xf numFmtId="0" fontId="14" fillId="3" borderId="3" xfId="0" applyFont="1" applyFill="1" applyBorder="1" applyAlignment="1">
      <alignment horizontal="center" vertical="center"/>
    </xf>
    <xf numFmtId="166" fontId="14" fillId="3" borderId="4" xfId="0" applyNumberFormat="1" applyFont="1" applyFill="1" applyBorder="1" applyAlignment="1">
      <alignment horizontal="center" vertical="center"/>
    </xf>
    <xf numFmtId="165" fontId="14" fillId="3" borderId="4" xfId="0" applyNumberFormat="1" applyFont="1" applyFill="1" applyBorder="1" applyAlignment="1">
      <alignment horizontal="center" vertical="center"/>
    </xf>
    <xf numFmtId="165" fontId="14" fillId="3" borderId="4" xfId="0" applyNumberFormat="1" applyFont="1" applyFill="1" applyBorder="1" applyAlignment="1">
      <alignment horizontal="left" vertical="center"/>
    </xf>
    <xf numFmtId="165" fontId="7" fillId="3" borderId="4" xfId="0" applyNumberFormat="1" applyFont="1" applyFill="1" applyBorder="1" applyAlignment="1">
      <alignment horizontal="center" vertical="center"/>
    </xf>
    <xf numFmtId="164" fontId="14" fillId="3" borderId="4" xfId="0" applyNumberFormat="1" applyFont="1" applyFill="1" applyBorder="1" applyAlignment="1">
      <alignment horizontal="right" vertical="center"/>
    </xf>
    <xf numFmtId="0" fontId="15" fillId="6" borderId="4" xfId="0" applyFont="1" applyFill="1" applyBorder="1" applyAlignment="1">
      <alignment horizontal="left" vertical="center"/>
    </xf>
    <xf numFmtId="44" fontId="15" fillId="6" borderId="4" xfId="0" applyNumberFormat="1" applyFont="1" applyFill="1" applyBorder="1" applyAlignment="1">
      <alignment horizontal="center" vertical="center"/>
    </xf>
    <xf numFmtId="44" fontId="16" fillId="6" borderId="4" xfId="0" applyNumberFormat="1" applyFont="1" applyFill="1" applyBorder="1" applyAlignment="1">
      <alignment horizontal="center" vertical="center"/>
    </xf>
    <xf numFmtId="44" fontId="15" fillId="6" borderId="4" xfId="0" applyNumberFormat="1" applyFont="1" applyFill="1" applyBorder="1" applyAlignment="1">
      <alignment horizontal="right" vertical="center"/>
    </xf>
    <xf numFmtId="0" fontId="13" fillId="7" borderId="4" xfId="0" applyFont="1" applyFill="1" applyBorder="1" applyAlignment="1">
      <alignment horizontal="center" vertical="center"/>
    </xf>
    <xf numFmtId="0" fontId="17" fillId="2" borderId="4" xfId="0" applyFont="1" applyFill="1" applyBorder="1" applyAlignment="1">
      <alignment horizontal="left" vertical="center"/>
    </xf>
    <xf numFmtId="44" fontId="13" fillId="2" borderId="4" xfId="0" applyNumberFormat="1" applyFont="1" applyFill="1" applyBorder="1" applyAlignment="1">
      <alignment horizontal="center" vertical="center"/>
    </xf>
    <xf numFmtId="164" fontId="17" fillId="2" borderId="4" xfId="0" applyNumberFormat="1" applyFont="1" applyFill="1" applyBorder="1" applyAlignment="1">
      <alignment horizontal="right" vertical="center"/>
    </xf>
    <xf numFmtId="0" fontId="6" fillId="0" borderId="0" xfId="0" applyFont="1"/>
    <xf numFmtId="0" fontId="6" fillId="0" borderId="0" xfId="0" applyFont="1" applyAlignment="1">
      <alignment horizontal="center" vertical="center"/>
    </xf>
    <xf numFmtId="4" fontId="6" fillId="0" borderId="0" xfId="0" applyNumberFormat="1" applyFont="1" applyAlignment="1">
      <alignment horizontal="center" vertical="center"/>
    </xf>
    <xf numFmtId="0" fontId="6" fillId="0" borderId="0" xfId="0" applyFont="1" applyAlignment="1">
      <alignment horizontal="right" vertical="center"/>
    </xf>
    <xf numFmtId="0" fontId="6" fillId="0" borderId="0" xfId="0" applyFont="1" applyAlignment="1">
      <alignment horizontal="left" vertical="top"/>
    </xf>
    <xf numFmtId="0" fontId="10" fillId="0" borderId="0" xfId="0" applyFont="1" applyAlignment="1">
      <alignment horizontal="left" vertical="top"/>
    </xf>
    <xf numFmtId="4" fontId="10" fillId="0" borderId="0" xfId="0" applyNumberFormat="1" applyFont="1" applyAlignment="1">
      <alignment horizontal="center" vertical="center"/>
    </xf>
    <xf numFmtId="0" fontId="10" fillId="0" borderId="0" xfId="0" applyFont="1" applyAlignment="1">
      <alignment horizontal="right" vertical="center"/>
    </xf>
    <xf numFmtId="0" fontId="13" fillId="0" borderId="4" xfId="0" applyFont="1" applyFill="1" applyBorder="1" applyAlignment="1">
      <alignment horizontal="center" vertical="center"/>
    </xf>
    <xf numFmtId="0" fontId="14" fillId="8" borderId="15" xfId="0" applyFont="1" applyFill="1" applyBorder="1" applyAlignment="1">
      <alignment horizontal="center" vertical="center"/>
    </xf>
    <xf numFmtId="0" fontId="14" fillId="8" borderId="2" xfId="0" applyFont="1" applyFill="1" applyBorder="1" applyAlignment="1">
      <alignment horizontal="center" vertical="center"/>
    </xf>
    <xf numFmtId="0" fontId="1" fillId="0" borderId="1" xfId="0" applyFont="1" applyBorder="1" applyAlignment="1">
      <alignment horizontal="left"/>
    </xf>
    <xf numFmtId="0" fontId="9" fillId="0" borderId="2" xfId="0" applyFont="1" applyBorder="1" applyAlignment="1">
      <alignment horizontal="left"/>
    </xf>
    <xf numFmtId="167" fontId="7" fillId="0" borderId="2" xfId="0" applyNumberFormat="1" applyFont="1" applyBorder="1" applyAlignment="1">
      <alignment horizontal="left"/>
    </xf>
    <xf numFmtId="0" fontId="9" fillId="0" borderId="0" xfId="0" applyFont="1" applyBorder="1" applyAlignment="1">
      <alignment horizontal="left"/>
    </xf>
    <xf numFmtId="0" fontId="10" fillId="0" borderId="0" xfId="0" applyFont="1" applyBorder="1" applyAlignment="1">
      <alignment horizontal="center"/>
    </xf>
    <xf numFmtId="0" fontId="4" fillId="0" borderId="0" xfId="0" applyFont="1" applyFill="1" applyBorder="1"/>
    <xf numFmtId="0" fontId="19" fillId="9" borderId="3" xfId="0" applyFont="1" applyFill="1" applyBorder="1" applyAlignment="1">
      <alignment horizontal="center" vertical="center"/>
    </xf>
    <xf numFmtId="166" fontId="19" fillId="9" borderId="4" xfId="0" applyNumberFormat="1" applyFont="1" applyFill="1" applyBorder="1" applyAlignment="1">
      <alignment horizontal="center" vertical="center"/>
    </xf>
    <xf numFmtId="0" fontId="17" fillId="10" borderId="4" xfId="0" applyFont="1" applyFill="1" applyBorder="1" applyAlignment="1">
      <alignment horizontal="center" vertical="center"/>
    </xf>
    <xf numFmtId="0" fontId="17" fillId="11" borderId="4" xfId="0" applyFont="1" applyFill="1" applyBorder="1" applyAlignment="1">
      <alignment horizontal="center" vertical="center"/>
    </xf>
    <xf numFmtId="0" fontId="17" fillId="12" borderId="4" xfId="0" applyFont="1" applyFill="1" applyBorder="1" applyAlignment="1">
      <alignment horizontal="center" vertical="center"/>
    </xf>
    <xf numFmtId="0" fontId="17" fillId="12" borderId="4" xfId="0" applyFont="1" applyFill="1" applyBorder="1" applyAlignment="1">
      <alignment horizontal="left" vertical="center"/>
    </xf>
    <xf numFmtId="44" fontId="19" fillId="12" borderId="4" xfId="0" applyNumberFormat="1" applyFont="1" applyFill="1" applyBorder="1" applyAlignment="1">
      <alignment horizontal="center" vertical="center"/>
    </xf>
    <xf numFmtId="164" fontId="18" fillId="12" borderId="4" xfId="0" applyNumberFormat="1" applyFont="1" applyFill="1" applyBorder="1" applyAlignment="1">
      <alignment horizontal="center" vertical="center"/>
    </xf>
    <xf numFmtId="44" fontId="17" fillId="12" borderId="4" xfId="3" applyNumberFormat="1" applyFont="1" applyFill="1" applyBorder="1" applyAlignment="1">
      <alignment horizontal="right" vertical="center"/>
    </xf>
    <xf numFmtId="0" fontId="18" fillId="0" borderId="4" xfId="0" applyFont="1" applyFill="1" applyBorder="1" applyAlignment="1">
      <alignment horizontal="left" vertical="center" wrapText="1"/>
    </xf>
    <xf numFmtId="0" fontId="18" fillId="0" borderId="4" xfId="0" applyFont="1" applyFill="1" applyBorder="1" applyAlignment="1">
      <alignment horizontal="center" vertical="center"/>
    </xf>
    <xf numFmtId="44" fontId="20" fillId="13" borderId="4" xfId="0" applyNumberFormat="1" applyFont="1" applyFill="1" applyBorder="1" applyAlignment="1">
      <alignment horizontal="center" vertical="center" wrapText="1"/>
    </xf>
    <xf numFmtId="44" fontId="18" fillId="0" borderId="4" xfId="0" applyNumberFormat="1" applyFont="1" applyFill="1" applyBorder="1" applyAlignment="1">
      <alignment horizontal="right" vertical="center"/>
    </xf>
    <xf numFmtId="0" fontId="18" fillId="14" borderId="4" xfId="0" applyFont="1" applyFill="1" applyBorder="1" applyAlignment="1">
      <alignment horizontal="left" vertical="center" wrapText="1"/>
    </xf>
    <xf numFmtId="0" fontId="18" fillId="14" borderId="4" xfId="0" applyFont="1" applyFill="1" applyBorder="1" applyAlignment="1">
      <alignment horizontal="center" vertical="center"/>
    </xf>
    <xf numFmtId="0" fontId="18" fillId="15" borderId="4" xfId="0" applyFont="1" applyFill="1" applyBorder="1" applyAlignment="1">
      <alignment horizontal="left" vertical="center" wrapText="1"/>
    </xf>
    <xf numFmtId="44" fontId="18" fillId="12" borderId="4" xfId="0" applyNumberFormat="1" applyFont="1" applyFill="1" applyBorder="1" applyAlignment="1">
      <alignment horizontal="center" vertical="center"/>
    </xf>
    <xf numFmtId="0" fontId="17" fillId="16" borderId="4" xfId="0" applyFont="1" applyFill="1" applyBorder="1" applyAlignment="1">
      <alignment horizontal="center" vertical="center"/>
    </xf>
    <xf numFmtId="0" fontId="17" fillId="16" borderId="4" xfId="0" applyFont="1" applyFill="1" applyBorder="1" applyAlignment="1">
      <alignment horizontal="left" vertical="center"/>
    </xf>
    <xf numFmtId="44" fontId="19" fillId="16" borderId="4" xfId="0" applyNumberFormat="1" applyFont="1" applyFill="1" applyBorder="1" applyAlignment="1">
      <alignment horizontal="center" vertical="center"/>
    </xf>
    <xf numFmtId="44" fontId="18" fillId="16" borderId="4" xfId="0" applyNumberFormat="1" applyFont="1" applyFill="1" applyBorder="1" applyAlignment="1">
      <alignment horizontal="center" vertical="center"/>
    </xf>
    <xf numFmtId="44" fontId="17" fillId="16" borderId="4" xfId="3" applyNumberFormat="1" applyFont="1" applyFill="1" applyBorder="1" applyAlignment="1">
      <alignment horizontal="right" vertical="center"/>
    </xf>
    <xf numFmtId="0" fontId="18" fillId="15" borderId="4" xfId="0" applyFont="1" applyFill="1" applyBorder="1" applyAlignment="1">
      <alignment horizontal="center" vertical="center"/>
    </xf>
    <xf numFmtId="0" fontId="19" fillId="9" borderId="10" xfId="0" applyFont="1" applyFill="1" applyBorder="1" applyAlignment="1">
      <alignment horizontal="center" vertical="center"/>
    </xf>
    <xf numFmtId="166" fontId="19" fillId="9" borderId="2" xfId="0" applyNumberFormat="1" applyFont="1" applyFill="1" applyBorder="1" applyAlignment="1">
      <alignment horizontal="center" vertical="center"/>
    </xf>
    <xf numFmtId="0" fontId="17" fillId="10" borderId="2" xfId="0" applyFont="1" applyFill="1" applyBorder="1" applyAlignment="1">
      <alignment horizontal="center" vertical="center"/>
    </xf>
    <xf numFmtId="0" fontId="17" fillId="11" borderId="2" xfId="0" applyFont="1" applyFill="1" applyBorder="1" applyAlignment="1">
      <alignment horizontal="center" vertical="center"/>
    </xf>
    <xf numFmtId="49" fontId="18" fillId="0" borderId="4" xfId="0" applyNumberFormat="1" applyFont="1" applyFill="1" applyBorder="1" applyAlignment="1">
      <alignment horizontal="center" vertical="center"/>
    </xf>
    <xf numFmtId="0" fontId="18" fillId="0" borderId="4" xfId="0" applyFont="1" applyFill="1" applyBorder="1" applyAlignment="1">
      <alignment horizontal="left" vertical="top" wrapText="1"/>
    </xf>
    <xf numFmtId="0" fontId="13" fillId="0" borderId="7" xfId="0" applyFont="1" applyFill="1" applyBorder="1" applyAlignment="1">
      <alignment horizontal="center" vertical="center"/>
    </xf>
    <xf numFmtId="0" fontId="18" fillId="17" borderId="9" xfId="0" applyFont="1" applyFill="1" applyBorder="1" applyAlignment="1">
      <alignment horizontal="center" vertical="top"/>
    </xf>
    <xf numFmtId="0" fontId="18" fillId="17" borderId="7" xfId="0" applyFont="1" applyFill="1" applyBorder="1" applyAlignment="1">
      <alignment horizontal="center" vertical="top"/>
    </xf>
    <xf numFmtId="0" fontId="18" fillId="15" borderId="13" xfId="0" applyFont="1" applyFill="1" applyBorder="1" applyAlignment="1">
      <alignment horizontal="left" vertical="top" wrapText="1"/>
    </xf>
    <xf numFmtId="0" fontId="18" fillId="15" borderId="13" xfId="0" applyFont="1" applyFill="1" applyBorder="1" applyAlignment="1">
      <alignment horizontal="center" vertical="center"/>
    </xf>
    <xf numFmtId="0" fontId="18" fillId="18" borderId="13" xfId="0" applyFont="1" applyFill="1" applyBorder="1" applyAlignment="1">
      <alignment horizontal="center" vertical="center"/>
    </xf>
    <xf numFmtId="0" fontId="18" fillId="15" borderId="6" xfId="0" applyFont="1" applyFill="1" applyBorder="1" applyAlignment="1">
      <alignment horizontal="left" vertical="top" wrapText="1"/>
    </xf>
    <xf numFmtId="0" fontId="18" fillId="15" borderId="6" xfId="0" applyFont="1" applyFill="1" applyBorder="1" applyAlignment="1">
      <alignment horizontal="center" vertical="center"/>
    </xf>
    <xf numFmtId="0" fontId="18" fillId="18" borderId="6" xfId="0" applyFont="1" applyFill="1" applyBorder="1" applyAlignment="1">
      <alignment horizontal="center" vertical="center"/>
    </xf>
    <xf numFmtId="0" fontId="18" fillId="15" borderId="4" xfId="0" applyFont="1" applyFill="1" applyBorder="1" applyAlignment="1">
      <alignment horizontal="left" vertical="top" wrapText="1"/>
    </xf>
    <xf numFmtId="0" fontId="18" fillId="18" borderId="4" xfId="0" applyFont="1" applyFill="1" applyBorder="1" applyAlignment="1">
      <alignment horizontal="center" vertical="center"/>
    </xf>
    <xf numFmtId="0" fontId="18" fillId="0" borderId="14" xfId="0" applyFont="1" applyFill="1" applyBorder="1" applyAlignment="1">
      <alignment horizontal="left" vertical="top" wrapText="1"/>
    </xf>
    <xf numFmtId="0" fontId="18" fillId="15" borderId="14" xfId="0" applyFont="1" applyFill="1" applyBorder="1" applyAlignment="1">
      <alignment horizontal="center" vertical="center"/>
    </xf>
    <xf numFmtId="0" fontId="18" fillId="18" borderId="14" xfId="0" applyFont="1" applyFill="1" applyBorder="1" applyAlignment="1">
      <alignment horizontal="center" vertical="center"/>
    </xf>
    <xf numFmtId="0" fontId="18" fillId="0" borderId="6" xfId="0" applyFont="1" applyFill="1" applyBorder="1" applyAlignment="1">
      <alignment horizontal="left" vertical="top" wrapText="1"/>
    </xf>
    <xf numFmtId="0" fontId="18" fillId="0" borderId="6" xfId="0" applyFont="1" applyFill="1" applyBorder="1" applyAlignment="1">
      <alignment horizontal="center" vertical="center"/>
    </xf>
    <xf numFmtId="0" fontId="18" fillId="0" borderId="14" xfId="0" applyFont="1" applyFill="1" applyBorder="1" applyAlignment="1">
      <alignment horizontal="center" vertical="center"/>
    </xf>
    <xf numFmtId="0" fontId="13" fillId="0" borderId="9" xfId="0" applyFont="1" applyFill="1" applyBorder="1" applyAlignment="1">
      <alignment horizontal="center" vertical="center"/>
    </xf>
    <xf numFmtId="0" fontId="18" fillId="0" borderId="6" xfId="0" applyFont="1" applyFill="1" applyBorder="1" applyAlignment="1">
      <alignment horizontal="left" vertical="center" wrapText="1"/>
    </xf>
    <xf numFmtId="0" fontId="18" fillId="0" borderId="14" xfId="0" applyFont="1" applyFill="1" applyBorder="1" applyAlignment="1">
      <alignment horizontal="left" vertical="center" wrapText="1"/>
    </xf>
    <xf numFmtId="0" fontId="17" fillId="12" borderId="2" xfId="0" applyFont="1" applyFill="1" applyBorder="1" applyAlignment="1">
      <alignment horizontal="center" vertical="center"/>
    </xf>
    <xf numFmtId="0" fontId="17" fillId="12" borderId="2" xfId="0" applyFont="1" applyFill="1" applyBorder="1" applyAlignment="1">
      <alignment horizontal="left" vertical="center"/>
    </xf>
    <xf numFmtId="44" fontId="19" fillId="12" borderId="2" xfId="0" applyNumberFormat="1" applyFont="1" applyFill="1" applyBorder="1" applyAlignment="1">
      <alignment horizontal="center" vertical="center"/>
    </xf>
    <xf numFmtId="44" fontId="18" fillId="12" borderId="2" xfId="0" applyNumberFormat="1" applyFont="1" applyFill="1" applyBorder="1" applyAlignment="1">
      <alignment horizontal="center" vertical="center"/>
    </xf>
    <xf numFmtId="0" fontId="21" fillId="0" borderId="0" xfId="0" applyFont="1" applyFill="1" applyBorder="1"/>
    <xf numFmtId="0" fontId="19" fillId="19" borderId="10" xfId="0" applyFont="1" applyFill="1" applyBorder="1" applyAlignment="1">
      <alignment horizontal="center" vertical="center"/>
    </xf>
    <xf numFmtId="166" fontId="19" fillId="19" borderId="4" xfId="0" applyNumberFormat="1" applyFont="1" applyFill="1" applyBorder="1" applyAlignment="1">
      <alignment horizontal="center" vertical="center"/>
    </xf>
    <xf numFmtId="165" fontId="19" fillId="19" borderId="4" xfId="0" applyNumberFormat="1" applyFont="1" applyFill="1" applyBorder="1" applyAlignment="1">
      <alignment horizontal="center" vertical="center"/>
    </xf>
    <xf numFmtId="165" fontId="19" fillId="19" borderId="4" xfId="0" applyNumberFormat="1" applyFont="1" applyFill="1" applyBorder="1" applyAlignment="1">
      <alignment horizontal="left" vertical="center"/>
    </xf>
    <xf numFmtId="44" fontId="18" fillId="19" borderId="4" xfId="0" applyNumberFormat="1" applyFont="1" applyFill="1" applyBorder="1" applyAlignment="1">
      <alignment horizontal="center" vertical="center"/>
    </xf>
    <xf numFmtId="44" fontId="19" fillId="19" borderId="4" xfId="0" applyNumberFormat="1" applyFont="1" applyFill="1" applyBorder="1" applyAlignment="1">
      <alignment horizontal="right" vertical="center"/>
    </xf>
    <xf numFmtId="0" fontId="3" fillId="0" borderId="0" xfId="0" applyFont="1" applyFill="1" applyBorder="1"/>
    <xf numFmtId="0" fontId="22" fillId="10" borderId="4" xfId="0" applyFont="1" applyFill="1" applyBorder="1" applyAlignment="1">
      <alignment horizontal="center" vertical="center"/>
    </xf>
    <xf numFmtId="0" fontId="22" fillId="10" borderId="4" xfId="0" applyFont="1" applyFill="1" applyBorder="1" applyAlignment="1">
      <alignment horizontal="left" vertical="center"/>
    </xf>
    <xf numFmtId="44" fontId="22" fillId="10" borderId="4" xfId="0" applyNumberFormat="1" applyFont="1" applyFill="1" applyBorder="1" applyAlignment="1">
      <alignment horizontal="center" vertical="center"/>
    </xf>
    <xf numFmtId="44" fontId="23" fillId="10" borderId="4" xfId="0" applyNumberFormat="1" applyFont="1" applyFill="1" applyBorder="1" applyAlignment="1">
      <alignment horizontal="center" vertical="center"/>
    </xf>
    <xf numFmtId="44" fontId="22" fillId="10" borderId="4" xfId="0" applyNumberFormat="1" applyFont="1" applyFill="1" applyBorder="1" applyAlignment="1">
      <alignment horizontal="right" vertical="center"/>
    </xf>
    <xf numFmtId="0" fontId="13" fillId="11" borderId="4" xfId="0" applyFont="1" applyFill="1" applyBorder="1" applyAlignment="1">
      <alignment horizontal="center" vertical="center"/>
    </xf>
    <xf numFmtId="0" fontId="17" fillId="11" borderId="4" xfId="0" applyFont="1" applyFill="1" applyBorder="1" applyAlignment="1">
      <alignment horizontal="left" vertical="center"/>
    </xf>
    <xf numFmtId="44" fontId="17" fillId="11" borderId="4" xfId="0" applyNumberFormat="1" applyFont="1" applyFill="1" applyBorder="1" applyAlignment="1">
      <alignment horizontal="center" vertical="center"/>
    </xf>
    <xf numFmtId="44" fontId="13" fillId="11" borderId="4" xfId="0" applyNumberFormat="1" applyFont="1" applyFill="1" applyBorder="1" applyAlignment="1">
      <alignment horizontal="center" vertical="center"/>
    </xf>
    <xf numFmtId="44" fontId="17" fillId="11" borderId="4" xfId="0" applyNumberFormat="1" applyFont="1" applyFill="1" applyBorder="1" applyAlignment="1">
      <alignment horizontal="right" vertical="center"/>
    </xf>
    <xf numFmtId="0" fontId="19" fillId="19" borderId="3" xfId="0" applyFont="1" applyFill="1" applyBorder="1" applyAlignment="1">
      <alignment horizontal="center" vertical="center"/>
    </xf>
    <xf numFmtId="0" fontId="19" fillId="19" borderId="5" xfId="0" applyFont="1" applyFill="1" applyBorder="1" applyAlignment="1">
      <alignment horizontal="center" vertical="center"/>
    </xf>
  </cellXfs>
  <cellStyles count="4">
    <cellStyle name="Moneda" xfId="3" builtinId="4"/>
    <cellStyle name="Moneda 2 2" xfId="2"/>
    <cellStyle name="Normal" xfId="0" builtinId="0"/>
    <cellStyle name="Normal 11 2" xfId="1"/>
  </cellStyles>
  <dxfs count="0"/>
  <tableStyles count="0" defaultTableStyle="TableStyleMedium2" defaultPivotStyle="PivotStyleLight16"/>
  <colors>
    <mruColors>
      <color rgb="FF9933FF"/>
      <color rgb="FFFF99FF"/>
      <color rgb="FFBDD7EE"/>
      <color rgb="FF009900"/>
      <color rgb="FF203764"/>
      <color rgb="FF8EA9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B1:M615"/>
  <sheetViews>
    <sheetView tabSelected="1" zoomScale="93" zoomScaleNormal="85" zoomScaleSheetLayoutView="90" workbookViewId="0">
      <pane ySplit="7" topLeftCell="A8" activePane="bottomLeft" state="frozen"/>
      <selection pane="bottomLeft" activeCell="K7" sqref="K7"/>
    </sheetView>
  </sheetViews>
  <sheetFormatPr baseColWidth="10" defaultColWidth="11.42578125" defaultRowHeight="18" customHeight="1" x14ac:dyDescent="0.25"/>
  <cols>
    <col min="1" max="1" width="1.140625" style="1" customWidth="1"/>
    <col min="2" max="2" width="10.5703125" style="1" customWidth="1"/>
    <col min="3" max="3" width="9.140625" style="1" customWidth="1"/>
    <col min="4" max="4" width="9.42578125" style="1" customWidth="1"/>
    <col min="5" max="7" width="7" style="1" customWidth="1"/>
    <col min="8" max="8" width="7" style="13" customWidth="1"/>
    <col min="9" max="9" width="61.140625" style="18" customWidth="1"/>
    <col min="10" max="11" width="12.28515625" style="16" customWidth="1"/>
    <col min="12" max="12" width="15.5703125" style="13" customWidth="1"/>
    <col min="13" max="13" width="24.42578125" style="15" customWidth="1"/>
    <col min="14" max="14" width="11.42578125" style="1"/>
    <col min="15" max="15" width="12.140625" style="1" bestFit="1" customWidth="1"/>
    <col min="16" max="16384" width="11.42578125" style="1"/>
  </cols>
  <sheetData>
    <row r="1" spans="2:13" ht="46.15" customHeight="1" x14ac:dyDescent="0.25">
      <c r="B1" s="56" t="s">
        <v>374</v>
      </c>
      <c r="C1" s="56"/>
      <c r="D1" s="56"/>
      <c r="E1" s="56"/>
      <c r="F1" s="56"/>
      <c r="G1" s="56"/>
      <c r="H1" s="56"/>
      <c r="I1" s="56"/>
      <c r="J1" s="56"/>
      <c r="K1" s="56"/>
      <c r="L1" s="56"/>
      <c r="M1" s="56"/>
    </row>
    <row r="2" spans="2:13" ht="18" customHeight="1" x14ac:dyDescent="0.3">
      <c r="B2" s="3"/>
      <c r="C2" s="57" t="s">
        <v>4</v>
      </c>
      <c r="D2" s="57"/>
      <c r="E2" s="57"/>
      <c r="F2" s="57"/>
      <c r="G2" s="57"/>
      <c r="H2" s="57"/>
      <c r="I2" s="58" t="s">
        <v>358</v>
      </c>
      <c r="J2" s="58"/>
      <c r="K2" s="58"/>
      <c r="L2" s="58"/>
      <c r="M2" s="58"/>
    </row>
    <row r="3" spans="2:13" ht="18" customHeight="1" x14ac:dyDescent="0.3">
      <c r="B3" s="3" t="s">
        <v>3</v>
      </c>
      <c r="C3" s="59" t="s">
        <v>5</v>
      </c>
      <c r="D3" s="59"/>
      <c r="E3" s="59"/>
      <c r="F3" s="59"/>
      <c r="G3" s="59"/>
      <c r="H3" s="59"/>
      <c r="I3" s="60"/>
      <c r="J3" s="60"/>
      <c r="K3" s="60"/>
      <c r="L3" s="60"/>
      <c r="M3" s="60"/>
    </row>
    <row r="4" spans="2:13" ht="6" customHeight="1" x14ac:dyDescent="0.25">
      <c r="B4" s="60"/>
      <c r="C4" s="60"/>
      <c r="D4" s="60"/>
      <c r="E4" s="60"/>
      <c r="F4" s="60"/>
      <c r="G4" s="60"/>
      <c r="H4" s="60"/>
      <c r="I4" s="60"/>
      <c r="J4" s="60"/>
      <c r="K4" s="60"/>
      <c r="L4" s="60"/>
      <c r="M4" s="60"/>
    </row>
    <row r="5" spans="2:13" ht="18" customHeight="1" x14ac:dyDescent="0.25">
      <c r="B5" s="4"/>
      <c r="C5" s="5"/>
      <c r="D5" s="5"/>
      <c r="E5" s="5"/>
      <c r="F5" s="5"/>
      <c r="G5" s="5"/>
      <c r="H5" s="5"/>
      <c r="I5" s="20"/>
      <c r="J5" s="6" t="s">
        <v>11</v>
      </c>
      <c r="K5" s="6" t="s">
        <v>12</v>
      </c>
      <c r="L5" s="7" t="s">
        <v>13</v>
      </c>
      <c r="M5" s="8" t="s">
        <v>14</v>
      </c>
    </row>
    <row r="6" spans="2:13" ht="18" customHeight="1" x14ac:dyDescent="0.25">
      <c r="B6" s="9"/>
      <c r="C6" s="10"/>
      <c r="D6" s="10"/>
      <c r="E6" s="10"/>
      <c r="F6" s="10"/>
      <c r="G6" s="10"/>
      <c r="H6" s="14"/>
      <c r="I6" s="17" t="s">
        <v>18</v>
      </c>
      <c r="J6" s="12"/>
      <c r="K6" s="12"/>
      <c r="L6" s="19"/>
      <c r="M6" s="11"/>
    </row>
    <row r="7" spans="2:13" ht="18" customHeight="1" x14ac:dyDescent="0.25">
      <c r="B7" s="21">
        <v>500</v>
      </c>
      <c r="C7" s="22"/>
      <c r="D7" s="22"/>
      <c r="E7" s="22"/>
      <c r="F7" s="22"/>
      <c r="G7" s="22"/>
      <c r="H7" s="22"/>
      <c r="I7" s="23" t="s">
        <v>1</v>
      </c>
      <c r="J7" s="22"/>
      <c r="K7" s="22"/>
      <c r="L7" s="24"/>
      <c r="M7" s="25"/>
    </row>
    <row r="8" spans="2:13" ht="14.25" x14ac:dyDescent="0.25">
      <c r="B8" s="31"/>
      <c r="C8" s="32">
        <v>20</v>
      </c>
      <c r="D8" s="33"/>
      <c r="E8" s="33"/>
      <c r="F8" s="33"/>
      <c r="G8" s="33"/>
      <c r="H8" s="33"/>
      <c r="I8" s="34" t="s">
        <v>0</v>
      </c>
      <c r="J8" s="33"/>
      <c r="K8" s="33"/>
      <c r="L8" s="35"/>
      <c r="M8" s="36"/>
    </row>
    <row r="9" spans="2:13" s="2" customFormat="1" ht="14.25" x14ac:dyDescent="0.25">
      <c r="B9" s="31"/>
      <c r="C9" s="32"/>
      <c r="D9" s="26">
        <v>10</v>
      </c>
      <c r="E9" s="26"/>
      <c r="F9" s="26"/>
      <c r="G9" s="26"/>
      <c r="H9" s="26"/>
      <c r="I9" s="37" t="s">
        <v>2</v>
      </c>
      <c r="J9" s="38"/>
      <c r="K9" s="38"/>
      <c r="L9" s="39"/>
      <c r="M9" s="40"/>
    </row>
    <row r="10" spans="2:13" s="2" customFormat="1" ht="14.25" x14ac:dyDescent="0.25">
      <c r="B10" s="31"/>
      <c r="C10" s="32"/>
      <c r="D10" s="27"/>
      <c r="E10" s="28">
        <v>5</v>
      </c>
      <c r="F10" s="29"/>
      <c r="G10" s="41"/>
      <c r="H10" s="29"/>
      <c r="I10" s="42" t="s">
        <v>6</v>
      </c>
      <c r="J10" s="30"/>
      <c r="K10" s="30"/>
      <c r="L10" s="43"/>
      <c r="M10" s="44"/>
    </row>
    <row r="11" spans="2:13" s="61" customFormat="1" ht="14.25" x14ac:dyDescent="0.2">
      <c r="B11" s="62"/>
      <c r="C11" s="63"/>
      <c r="D11" s="64"/>
      <c r="E11" s="65"/>
      <c r="F11" s="66">
        <v>5</v>
      </c>
      <c r="G11" s="66"/>
      <c r="H11" s="66"/>
      <c r="I11" s="67" t="s">
        <v>7</v>
      </c>
      <c r="J11" s="68"/>
      <c r="K11" s="68"/>
      <c r="L11" s="69"/>
      <c r="M11" s="70">
        <f>SUM(M12:M64)</f>
        <v>0</v>
      </c>
    </row>
    <row r="12" spans="2:13" s="61" customFormat="1" ht="156.75" x14ac:dyDescent="0.2">
      <c r="B12" s="62"/>
      <c r="C12" s="63"/>
      <c r="D12" s="64"/>
      <c r="E12" s="65"/>
      <c r="F12" s="53"/>
      <c r="G12" s="53">
        <v>1</v>
      </c>
      <c r="H12" s="53"/>
      <c r="I12" s="71" t="s">
        <v>351</v>
      </c>
      <c r="J12" s="72" t="s">
        <v>21</v>
      </c>
      <c r="K12" s="72">
        <v>1</v>
      </c>
      <c r="L12" s="73">
        <v>0</v>
      </c>
      <c r="M12" s="74">
        <f>L12*K12</f>
        <v>0</v>
      </c>
    </row>
    <row r="13" spans="2:13" s="61" customFormat="1" ht="99.75" x14ac:dyDescent="0.2">
      <c r="B13" s="62"/>
      <c r="C13" s="63"/>
      <c r="D13" s="64"/>
      <c r="E13" s="65"/>
      <c r="F13" s="53"/>
      <c r="G13" s="53">
        <f>G12+1</f>
        <v>2</v>
      </c>
      <c r="H13" s="53"/>
      <c r="I13" s="71" t="s">
        <v>352</v>
      </c>
      <c r="J13" s="72" t="s">
        <v>21</v>
      </c>
      <c r="K13" s="72">
        <v>1</v>
      </c>
      <c r="L13" s="73">
        <v>0</v>
      </c>
      <c r="M13" s="74">
        <f t="shared" ref="M13:M67" si="0">L13*K13</f>
        <v>0</v>
      </c>
    </row>
    <row r="14" spans="2:13" s="61" customFormat="1" ht="71.25" x14ac:dyDescent="0.2">
      <c r="B14" s="62"/>
      <c r="C14" s="63"/>
      <c r="D14" s="64"/>
      <c r="E14" s="65"/>
      <c r="F14" s="53"/>
      <c r="G14" s="53">
        <f t="shared" ref="G14:G63" si="1">G13+1</f>
        <v>3</v>
      </c>
      <c r="H14" s="53"/>
      <c r="I14" s="71" t="s">
        <v>50</v>
      </c>
      <c r="J14" s="72" t="s">
        <v>21</v>
      </c>
      <c r="K14" s="72">
        <v>1</v>
      </c>
      <c r="L14" s="73">
        <v>0</v>
      </c>
      <c r="M14" s="74">
        <f t="shared" si="0"/>
        <v>0</v>
      </c>
    </row>
    <row r="15" spans="2:13" s="61" customFormat="1" ht="57" x14ac:dyDescent="0.2">
      <c r="B15" s="62"/>
      <c r="C15" s="63"/>
      <c r="D15" s="64"/>
      <c r="E15" s="65"/>
      <c r="F15" s="53"/>
      <c r="G15" s="53">
        <f t="shared" si="1"/>
        <v>4</v>
      </c>
      <c r="H15" s="53"/>
      <c r="I15" s="71" t="s">
        <v>51</v>
      </c>
      <c r="J15" s="72" t="s">
        <v>21</v>
      </c>
      <c r="K15" s="72">
        <v>3</v>
      </c>
      <c r="L15" s="73">
        <v>0</v>
      </c>
      <c r="M15" s="74">
        <f t="shared" si="0"/>
        <v>0</v>
      </c>
    </row>
    <row r="16" spans="2:13" s="61" customFormat="1" ht="42.75" x14ac:dyDescent="0.2">
      <c r="B16" s="62"/>
      <c r="C16" s="63"/>
      <c r="D16" s="64"/>
      <c r="E16" s="65"/>
      <c r="F16" s="53"/>
      <c r="G16" s="53">
        <f t="shared" si="1"/>
        <v>5</v>
      </c>
      <c r="H16" s="53"/>
      <c r="I16" s="71" t="s">
        <v>350</v>
      </c>
      <c r="J16" s="72" t="s">
        <v>21</v>
      </c>
      <c r="K16" s="72">
        <v>3</v>
      </c>
      <c r="L16" s="73">
        <v>0</v>
      </c>
      <c r="M16" s="74">
        <f t="shared" si="0"/>
        <v>0</v>
      </c>
    </row>
    <row r="17" spans="2:13" s="61" customFormat="1" ht="57" x14ac:dyDescent="0.2">
      <c r="B17" s="62"/>
      <c r="C17" s="63"/>
      <c r="D17" s="64"/>
      <c r="E17" s="65"/>
      <c r="F17" s="53"/>
      <c r="G17" s="53">
        <f t="shared" si="1"/>
        <v>6</v>
      </c>
      <c r="H17" s="53"/>
      <c r="I17" s="71" t="s">
        <v>52</v>
      </c>
      <c r="J17" s="72" t="s">
        <v>21</v>
      </c>
      <c r="K17" s="72">
        <v>1</v>
      </c>
      <c r="L17" s="73">
        <v>0</v>
      </c>
      <c r="M17" s="74">
        <f t="shared" si="0"/>
        <v>0</v>
      </c>
    </row>
    <row r="18" spans="2:13" s="61" customFormat="1" ht="71.25" x14ac:dyDescent="0.2">
      <c r="B18" s="62"/>
      <c r="C18" s="63"/>
      <c r="D18" s="64"/>
      <c r="E18" s="65"/>
      <c r="F18" s="53"/>
      <c r="G18" s="53">
        <f t="shared" si="1"/>
        <v>7</v>
      </c>
      <c r="H18" s="53"/>
      <c r="I18" s="71" t="s">
        <v>53</v>
      </c>
      <c r="J18" s="72" t="s">
        <v>21</v>
      </c>
      <c r="K18" s="72">
        <v>4</v>
      </c>
      <c r="L18" s="73">
        <v>0</v>
      </c>
      <c r="M18" s="74">
        <f t="shared" si="0"/>
        <v>0</v>
      </c>
    </row>
    <row r="19" spans="2:13" s="61" customFormat="1" ht="71.25" x14ac:dyDescent="0.2">
      <c r="B19" s="62"/>
      <c r="C19" s="63"/>
      <c r="D19" s="64"/>
      <c r="E19" s="65"/>
      <c r="F19" s="53"/>
      <c r="G19" s="53">
        <f t="shared" si="1"/>
        <v>8</v>
      </c>
      <c r="H19" s="53"/>
      <c r="I19" s="71" t="s">
        <v>54</v>
      </c>
      <c r="J19" s="72" t="s">
        <v>21</v>
      </c>
      <c r="K19" s="72">
        <v>4</v>
      </c>
      <c r="L19" s="73">
        <v>0</v>
      </c>
      <c r="M19" s="74">
        <f t="shared" si="0"/>
        <v>0</v>
      </c>
    </row>
    <row r="20" spans="2:13" s="61" customFormat="1" ht="71.25" x14ac:dyDescent="0.2">
      <c r="B20" s="62"/>
      <c r="C20" s="63"/>
      <c r="D20" s="64"/>
      <c r="E20" s="65"/>
      <c r="F20" s="53"/>
      <c r="G20" s="53">
        <f t="shared" si="1"/>
        <v>9</v>
      </c>
      <c r="H20" s="53"/>
      <c r="I20" s="71" t="s">
        <v>55</v>
      </c>
      <c r="J20" s="72" t="s">
        <v>21</v>
      </c>
      <c r="K20" s="72">
        <v>4</v>
      </c>
      <c r="L20" s="73">
        <v>0</v>
      </c>
      <c r="M20" s="74">
        <f t="shared" si="0"/>
        <v>0</v>
      </c>
    </row>
    <row r="21" spans="2:13" s="61" customFormat="1" ht="99.75" x14ac:dyDescent="0.2">
      <c r="B21" s="62"/>
      <c r="C21" s="63"/>
      <c r="D21" s="64"/>
      <c r="E21" s="65"/>
      <c r="F21" s="53"/>
      <c r="G21" s="53">
        <f t="shared" si="1"/>
        <v>10</v>
      </c>
      <c r="H21" s="53"/>
      <c r="I21" s="71" t="s">
        <v>56</v>
      </c>
      <c r="J21" s="72" t="s">
        <v>21</v>
      </c>
      <c r="K21" s="72">
        <v>4</v>
      </c>
      <c r="L21" s="73">
        <v>0</v>
      </c>
      <c r="M21" s="74">
        <f t="shared" si="0"/>
        <v>0</v>
      </c>
    </row>
    <row r="22" spans="2:13" s="61" customFormat="1" ht="71.25" x14ac:dyDescent="0.2">
      <c r="B22" s="62"/>
      <c r="C22" s="63"/>
      <c r="D22" s="64"/>
      <c r="E22" s="65"/>
      <c r="F22" s="53"/>
      <c r="G22" s="53">
        <f t="shared" si="1"/>
        <v>11</v>
      </c>
      <c r="H22" s="53"/>
      <c r="I22" s="75" t="s">
        <v>248</v>
      </c>
      <c r="J22" s="76" t="s">
        <v>45</v>
      </c>
      <c r="K22" s="76">
        <v>25</v>
      </c>
      <c r="L22" s="73">
        <v>0</v>
      </c>
      <c r="M22" s="74">
        <f t="shared" si="0"/>
        <v>0</v>
      </c>
    </row>
    <row r="23" spans="2:13" s="61" customFormat="1" ht="42.75" x14ac:dyDescent="0.2">
      <c r="B23" s="62"/>
      <c r="C23" s="63"/>
      <c r="D23" s="64"/>
      <c r="E23" s="65"/>
      <c r="F23" s="53"/>
      <c r="G23" s="53">
        <f t="shared" si="1"/>
        <v>12</v>
      </c>
      <c r="H23" s="53"/>
      <c r="I23" s="75" t="s">
        <v>249</v>
      </c>
      <c r="J23" s="76" t="s">
        <v>21</v>
      </c>
      <c r="K23" s="76">
        <v>18</v>
      </c>
      <c r="L23" s="73">
        <v>0</v>
      </c>
      <c r="M23" s="74">
        <f t="shared" si="0"/>
        <v>0</v>
      </c>
    </row>
    <row r="24" spans="2:13" s="61" customFormat="1" ht="57" x14ac:dyDescent="0.2">
      <c r="B24" s="62"/>
      <c r="C24" s="63"/>
      <c r="D24" s="64"/>
      <c r="E24" s="65"/>
      <c r="F24" s="53"/>
      <c r="G24" s="53">
        <f t="shared" si="1"/>
        <v>13</v>
      </c>
      <c r="H24" s="53"/>
      <c r="I24" s="77" t="s">
        <v>57</v>
      </c>
      <c r="J24" s="76" t="s">
        <v>21</v>
      </c>
      <c r="K24" s="76">
        <v>12</v>
      </c>
      <c r="L24" s="73">
        <v>0</v>
      </c>
      <c r="M24" s="74">
        <f t="shared" si="0"/>
        <v>0</v>
      </c>
    </row>
    <row r="25" spans="2:13" s="61" customFormat="1" ht="42.75" x14ac:dyDescent="0.2">
      <c r="B25" s="62"/>
      <c r="C25" s="63"/>
      <c r="D25" s="64"/>
      <c r="E25" s="65"/>
      <c r="F25" s="53"/>
      <c r="G25" s="53">
        <f t="shared" si="1"/>
        <v>14</v>
      </c>
      <c r="H25" s="53"/>
      <c r="I25" s="75" t="s">
        <v>58</v>
      </c>
      <c r="J25" s="76" t="s">
        <v>21</v>
      </c>
      <c r="K25" s="76">
        <v>7</v>
      </c>
      <c r="L25" s="73">
        <v>0</v>
      </c>
      <c r="M25" s="74">
        <f t="shared" si="0"/>
        <v>0</v>
      </c>
    </row>
    <row r="26" spans="2:13" s="61" customFormat="1" ht="71.25" x14ac:dyDescent="0.2">
      <c r="B26" s="62"/>
      <c r="C26" s="63"/>
      <c r="D26" s="64"/>
      <c r="E26" s="65"/>
      <c r="F26" s="53"/>
      <c r="G26" s="53">
        <f t="shared" si="1"/>
        <v>15</v>
      </c>
      <c r="H26" s="53"/>
      <c r="I26" s="75" t="s">
        <v>238</v>
      </c>
      <c r="J26" s="76" t="s">
        <v>45</v>
      </c>
      <c r="K26" s="76">
        <v>43</v>
      </c>
      <c r="L26" s="73">
        <v>0</v>
      </c>
      <c r="M26" s="74">
        <f t="shared" si="0"/>
        <v>0</v>
      </c>
    </row>
    <row r="27" spans="2:13" s="61" customFormat="1" ht="71.25" x14ac:dyDescent="0.2">
      <c r="B27" s="62"/>
      <c r="C27" s="63"/>
      <c r="D27" s="64"/>
      <c r="E27" s="65"/>
      <c r="F27" s="53"/>
      <c r="G27" s="53">
        <f t="shared" si="1"/>
        <v>16</v>
      </c>
      <c r="H27" s="53"/>
      <c r="I27" s="75" t="s">
        <v>239</v>
      </c>
      <c r="J27" s="76" t="s">
        <v>45</v>
      </c>
      <c r="K27" s="76">
        <v>80</v>
      </c>
      <c r="L27" s="73">
        <v>0</v>
      </c>
      <c r="M27" s="74">
        <f t="shared" si="0"/>
        <v>0</v>
      </c>
    </row>
    <row r="28" spans="2:13" s="61" customFormat="1" ht="57" x14ac:dyDescent="0.2">
      <c r="B28" s="62"/>
      <c r="C28" s="63"/>
      <c r="D28" s="64"/>
      <c r="E28" s="65"/>
      <c r="F28" s="53"/>
      <c r="G28" s="53">
        <f t="shared" si="1"/>
        <v>17</v>
      </c>
      <c r="H28" s="53"/>
      <c r="I28" s="75" t="s">
        <v>59</v>
      </c>
      <c r="J28" s="76" t="s">
        <v>21</v>
      </c>
      <c r="K28" s="76">
        <v>14</v>
      </c>
      <c r="L28" s="73">
        <v>0</v>
      </c>
      <c r="M28" s="74">
        <f t="shared" si="0"/>
        <v>0</v>
      </c>
    </row>
    <row r="29" spans="2:13" s="61" customFormat="1" ht="57" x14ac:dyDescent="0.2">
      <c r="B29" s="62"/>
      <c r="C29" s="63"/>
      <c r="D29" s="64"/>
      <c r="E29" s="65"/>
      <c r="F29" s="53"/>
      <c r="G29" s="53">
        <f t="shared" si="1"/>
        <v>18</v>
      </c>
      <c r="H29" s="53"/>
      <c r="I29" s="75" t="s">
        <v>60</v>
      </c>
      <c r="J29" s="76" t="s">
        <v>21</v>
      </c>
      <c r="K29" s="76">
        <v>14</v>
      </c>
      <c r="L29" s="73">
        <v>0</v>
      </c>
      <c r="M29" s="74">
        <f t="shared" si="0"/>
        <v>0</v>
      </c>
    </row>
    <row r="30" spans="2:13" s="61" customFormat="1" ht="57" x14ac:dyDescent="0.2">
      <c r="B30" s="62"/>
      <c r="C30" s="63"/>
      <c r="D30" s="64"/>
      <c r="E30" s="65"/>
      <c r="F30" s="53"/>
      <c r="G30" s="53">
        <f t="shared" si="1"/>
        <v>19</v>
      </c>
      <c r="H30" s="53"/>
      <c r="I30" s="75" t="s">
        <v>250</v>
      </c>
      <c r="J30" s="76" t="s">
        <v>21</v>
      </c>
      <c r="K30" s="76">
        <v>86</v>
      </c>
      <c r="L30" s="73">
        <v>0</v>
      </c>
      <c r="M30" s="74">
        <f t="shared" si="0"/>
        <v>0</v>
      </c>
    </row>
    <row r="31" spans="2:13" s="61" customFormat="1" ht="57" x14ac:dyDescent="0.2">
      <c r="B31" s="62"/>
      <c r="C31" s="63"/>
      <c r="D31" s="64"/>
      <c r="E31" s="65"/>
      <c r="F31" s="53"/>
      <c r="G31" s="53">
        <f t="shared" si="1"/>
        <v>20</v>
      </c>
      <c r="H31" s="53"/>
      <c r="I31" s="75" t="s">
        <v>251</v>
      </c>
      <c r="J31" s="76" t="s">
        <v>21</v>
      </c>
      <c r="K31" s="76">
        <v>206</v>
      </c>
      <c r="L31" s="73">
        <v>0</v>
      </c>
      <c r="M31" s="74">
        <f t="shared" si="0"/>
        <v>0</v>
      </c>
    </row>
    <row r="32" spans="2:13" s="61" customFormat="1" ht="42.75" x14ac:dyDescent="0.2">
      <c r="B32" s="62"/>
      <c r="C32" s="63"/>
      <c r="D32" s="64"/>
      <c r="E32" s="65"/>
      <c r="F32" s="53"/>
      <c r="G32" s="53">
        <f t="shared" si="1"/>
        <v>21</v>
      </c>
      <c r="H32" s="53"/>
      <c r="I32" s="75" t="s">
        <v>61</v>
      </c>
      <c r="J32" s="76" t="s">
        <v>21</v>
      </c>
      <c r="K32" s="76">
        <v>6</v>
      </c>
      <c r="L32" s="73">
        <v>0</v>
      </c>
      <c r="M32" s="74">
        <f t="shared" si="0"/>
        <v>0</v>
      </c>
    </row>
    <row r="33" spans="2:13" s="61" customFormat="1" ht="42.75" x14ac:dyDescent="0.2">
      <c r="B33" s="62"/>
      <c r="C33" s="63"/>
      <c r="D33" s="64"/>
      <c r="E33" s="65"/>
      <c r="F33" s="53"/>
      <c r="G33" s="53">
        <f t="shared" si="1"/>
        <v>22</v>
      </c>
      <c r="H33" s="53"/>
      <c r="I33" s="75" t="s">
        <v>62</v>
      </c>
      <c r="J33" s="76" t="s">
        <v>21</v>
      </c>
      <c r="K33" s="76">
        <v>2</v>
      </c>
      <c r="L33" s="73">
        <v>0</v>
      </c>
      <c r="M33" s="74">
        <f t="shared" si="0"/>
        <v>0</v>
      </c>
    </row>
    <row r="34" spans="2:13" s="61" customFormat="1" ht="42.75" x14ac:dyDescent="0.2">
      <c r="B34" s="62"/>
      <c r="C34" s="63"/>
      <c r="D34" s="64"/>
      <c r="E34" s="65"/>
      <c r="F34" s="53"/>
      <c r="G34" s="53">
        <f t="shared" si="1"/>
        <v>23</v>
      </c>
      <c r="H34" s="53"/>
      <c r="I34" s="75" t="s">
        <v>63</v>
      </c>
      <c r="J34" s="76" t="s">
        <v>49</v>
      </c>
      <c r="K34" s="76">
        <f>(K27+K26+K22)*3*0.1*0.3</f>
        <v>13.320000000000002</v>
      </c>
      <c r="L34" s="73">
        <v>0</v>
      </c>
      <c r="M34" s="74">
        <f t="shared" si="0"/>
        <v>0</v>
      </c>
    </row>
    <row r="35" spans="2:13" s="61" customFormat="1" ht="42.75" x14ac:dyDescent="0.2">
      <c r="B35" s="62"/>
      <c r="C35" s="63"/>
      <c r="D35" s="64"/>
      <c r="E35" s="65"/>
      <c r="F35" s="53"/>
      <c r="G35" s="53">
        <f t="shared" si="1"/>
        <v>24</v>
      </c>
      <c r="H35" s="53"/>
      <c r="I35" s="75" t="s">
        <v>64</v>
      </c>
      <c r="J35" s="76" t="s">
        <v>46</v>
      </c>
      <c r="K35" s="76">
        <f>35*4</f>
        <v>140</v>
      </c>
      <c r="L35" s="73">
        <v>0</v>
      </c>
      <c r="M35" s="74">
        <f t="shared" si="0"/>
        <v>0</v>
      </c>
    </row>
    <row r="36" spans="2:13" s="61" customFormat="1" ht="57" x14ac:dyDescent="0.2">
      <c r="B36" s="62"/>
      <c r="C36" s="63"/>
      <c r="D36" s="64"/>
      <c r="E36" s="65"/>
      <c r="F36" s="53"/>
      <c r="G36" s="53">
        <f t="shared" si="1"/>
        <v>25</v>
      </c>
      <c r="H36" s="53"/>
      <c r="I36" s="75" t="s">
        <v>253</v>
      </c>
      <c r="J36" s="76" t="s">
        <v>46</v>
      </c>
      <c r="K36" s="76">
        <f>95*4</f>
        <v>380</v>
      </c>
      <c r="L36" s="73">
        <v>0</v>
      </c>
      <c r="M36" s="74">
        <f t="shared" si="0"/>
        <v>0</v>
      </c>
    </row>
    <row r="37" spans="2:13" s="61" customFormat="1" ht="57" x14ac:dyDescent="0.2">
      <c r="B37" s="62"/>
      <c r="C37" s="63"/>
      <c r="D37" s="64"/>
      <c r="E37" s="65"/>
      <c r="F37" s="53"/>
      <c r="G37" s="53">
        <f t="shared" si="1"/>
        <v>26</v>
      </c>
      <c r="H37" s="53"/>
      <c r="I37" s="75" t="s">
        <v>254</v>
      </c>
      <c r="J37" s="76" t="s">
        <v>46</v>
      </c>
      <c r="K37" s="76">
        <f>87*4</f>
        <v>348</v>
      </c>
      <c r="L37" s="73">
        <v>0</v>
      </c>
      <c r="M37" s="74">
        <f t="shared" si="0"/>
        <v>0</v>
      </c>
    </row>
    <row r="38" spans="2:13" s="61" customFormat="1" ht="57" x14ac:dyDescent="0.2">
      <c r="B38" s="62"/>
      <c r="C38" s="63"/>
      <c r="D38" s="64"/>
      <c r="E38" s="65"/>
      <c r="F38" s="53"/>
      <c r="G38" s="53">
        <f t="shared" si="1"/>
        <v>27</v>
      </c>
      <c r="H38" s="53"/>
      <c r="I38" s="75" t="s">
        <v>255</v>
      </c>
      <c r="J38" s="76" t="s">
        <v>46</v>
      </c>
      <c r="K38" s="76">
        <f>37*4</f>
        <v>148</v>
      </c>
      <c r="L38" s="73">
        <v>0</v>
      </c>
      <c r="M38" s="74">
        <f t="shared" si="0"/>
        <v>0</v>
      </c>
    </row>
    <row r="39" spans="2:13" s="61" customFormat="1" ht="57" x14ac:dyDescent="0.2">
      <c r="B39" s="62"/>
      <c r="C39" s="63"/>
      <c r="D39" s="64"/>
      <c r="E39" s="65"/>
      <c r="F39" s="53"/>
      <c r="G39" s="53">
        <f t="shared" si="1"/>
        <v>28</v>
      </c>
      <c r="H39" s="53"/>
      <c r="I39" s="75" t="s">
        <v>256</v>
      </c>
      <c r="J39" s="76" t="s">
        <v>46</v>
      </c>
      <c r="K39" s="76">
        <v>1108</v>
      </c>
      <c r="L39" s="73">
        <v>0</v>
      </c>
      <c r="M39" s="74">
        <f t="shared" si="0"/>
        <v>0</v>
      </c>
    </row>
    <row r="40" spans="2:13" s="61" customFormat="1" ht="57" x14ac:dyDescent="0.2">
      <c r="B40" s="62"/>
      <c r="C40" s="63"/>
      <c r="D40" s="64"/>
      <c r="E40" s="65"/>
      <c r="F40" s="53"/>
      <c r="G40" s="53">
        <f t="shared" si="1"/>
        <v>29</v>
      </c>
      <c r="H40" s="53"/>
      <c r="I40" s="75" t="s">
        <v>257</v>
      </c>
      <c r="J40" s="76" t="s">
        <v>46</v>
      </c>
      <c r="K40" s="76">
        <v>994</v>
      </c>
      <c r="L40" s="73">
        <v>0</v>
      </c>
      <c r="M40" s="74">
        <f t="shared" si="0"/>
        <v>0</v>
      </c>
    </row>
    <row r="41" spans="2:13" s="61" customFormat="1" ht="42.75" x14ac:dyDescent="0.2">
      <c r="B41" s="62"/>
      <c r="C41" s="63"/>
      <c r="D41" s="64"/>
      <c r="E41" s="65"/>
      <c r="F41" s="53"/>
      <c r="G41" s="53">
        <f t="shared" si="1"/>
        <v>30</v>
      </c>
      <c r="H41" s="53"/>
      <c r="I41" s="75" t="s">
        <v>258</v>
      </c>
      <c r="J41" s="76" t="s">
        <v>46</v>
      </c>
      <c r="K41" s="76">
        <f>140/4</f>
        <v>35</v>
      </c>
      <c r="L41" s="73">
        <v>0</v>
      </c>
      <c r="M41" s="74">
        <f t="shared" si="0"/>
        <v>0</v>
      </c>
    </row>
    <row r="42" spans="2:13" s="61" customFormat="1" ht="42.75" x14ac:dyDescent="0.2">
      <c r="B42" s="62"/>
      <c r="C42" s="63"/>
      <c r="D42" s="64"/>
      <c r="E42" s="65"/>
      <c r="F42" s="53"/>
      <c r="G42" s="53">
        <f t="shared" si="1"/>
        <v>31</v>
      </c>
      <c r="H42" s="53"/>
      <c r="I42" s="75" t="s">
        <v>259</v>
      </c>
      <c r="J42" s="76" t="s">
        <v>46</v>
      </c>
      <c r="K42" s="76">
        <v>608</v>
      </c>
      <c r="L42" s="73">
        <v>0</v>
      </c>
      <c r="M42" s="74">
        <f t="shared" si="0"/>
        <v>0</v>
      </c>
    </row>
    <row r="43" spans="2:13" s="61" customFormat="1" ht="42.75" x14ac:dyDescent="0.2">
      <c r="B43" s="62"/>
      <c r="C43" s="63"/>
      <c r="D43" s="64"/>
      <c r="E43" s="65"/>
      <c r="F43" s="53"/>
      <c r="G43" s="53">
        <f t="shared" si="1"/>
        <v>32</v>
      </c>
      <c r="H43" s="53"/>
      <c r="I43" s="75" t="s">
        <v>260</v>
      </c>
      <c r="J43" s="76" t="s">
        <v>46</v>
      </c>
      <c r="K43" s="76">
        <v>343</v>
      </c>
      <c r="L43" s="73">
        <v>0</v>
      </c>
      <c r="M43" s="74">
        <f t="shared" si="0"/>
        <v>0</v>
      </c>
    </row>
    <row r="44" spans="2:13" s="61" customFormat="1" ht="57" x14ac:dyDescent="0.2">
      <c r="B44" s="62"/>
      <c r="C44" s="63"/>
      <c r="D44" s="64"/>
      <c r="E44" s="65"/>
      <c r="F44" s="53"/>
      <c r="G44" s="53">
        <f t="shared" si="1"/>
        <v>33</v>
      </c>
      <c r="H44" s="53"/>
      <c r="I44" s="75" t="s">
        <v>294</v>
      </c>
      <c r="J44" s="76" t="s">
        <v>46</v>
      </c>
      <c r="K44" s="76">
        <v>56</v>
      </c>
      <c r="L44" s="73">
        <v>0</v>
      </c>
      <c r="M44" s="74">
        <f t="shared" si="0"/>
        <v>0</v>
      </c>
    </row>
    <row r="45" spans="2:13" s="61" customFormat="1" ht="57" x14ac:dyDescent="0.2">
      <c r="B45" s="62"/>
      <c r="C45" s="63"/>
      <c r="D45" s="64"/>
      <c r="E45" s="65"/>
      <c r="F45" s="53"/>
      <c r="G45" s="53">
        <f t="shared" si="1"/>
        <v>34</v>
      </c>
      <c r="H45" s="53"/>
      <c r="I45" s="75" t="s">
        <v>261</v>
      </c>
      <c r="J45" s="76" t="s">
        <v>46</v>
      </c>
      <c r="K45" s="76">
        <v>65</v>
      </c>
      <c r="L45" s="73">
        <v>0</v>
      </c>
      <c r="M45" s="74">
        <f t="shared" si="0"/>
        <v>0</v>
      </c>
    </row>
    <row r="46" spans="2:13" s="61" customFormat="1" ht="57" x14ac:dyDescent="0.2">
      <c r="B46" s="62"/>
      <c r="C46" s="63"/>
      <c r="D46" s="64"/>
      <c r="E46" s="65"/>
      <c r="F46" s="53"/>
      <c r="G46" s="53">
        <f t="shared" si="1"/>
        <v>35</v>
      </c>
      <c r="H46" s="53"/>
      <c r="I46" s="75" t="s">
        <v>65</v>
      </c>
      <c r="J46" s="76" t="s">
        <v>21</v>
      </c>
      <c r="K46" s="76">
        <v>1</v>
      </c>
      <c r="L46" s="73">
        <v>0</v>
      </c>
      <c r="M46" s="74">
        <f t="shared" si="0"/>
        <v>0</v>
      </c>
    </row>
    <row r="47" spans="2:13" s="61" customFormat="1" ht="57" x14ac:dyDescent="0.2">
      <c r="B47" s="62"/>
      <c r="C47" s="63"/>
      <c r="D47" s="64"/>
      <c r="E47" s="65"/>
      <c r="F47" s="53"/>
      <c r="G47" s="53">
        <f t="shared" si="1"/>
        <v>36</v>
      </c>
      <c r="H47" s="53"/>
      <c r="I47" s="75" t="s">
        <v>66</v>
      </c>
      <c r="J47" s="76" t="s">
        <v>21</v>
      </c>
      <c r="K47" s="76">
        <v>1</v>
      </c>
      <c r="L47" s="73">
        <v>0</v>
      </c>
      <c r="M47" s="74">
        <f t="shared" si="0"/>
        <v>0</v>
      </c>
    </row>
    <row r="48" spans="2:13" s="61" customFormat="1" ht="57" x14ac:dyDescent="0.2">
      <c r="B48" s="62"/>
      <c r="C48" s="63"/>
      <c r="D48" s="64"/>
      <c r="E48" s="65"/>
      <c r="F48" s="53"/>
      <c r="G48" s="53">
        <f t="shared" si="1"/>
        <v>37</v>
      </c>
      <c r="H48" s="53"/>
      <c r="I48" s="75" t="s">
        <v>67</v>
      </c>
      <c r="J48" s="76" t="s">
        <v>21</v>
      </c>
      <c r="K48" s="76">
        <v>1</v>
      </c>
      <c r="L48" s="73">
        <v>0</v>
      </c>
      <c r="M48" s="74">
        <f t="shared" si="0"/>
        <v>0</v>
      </c>
    </row>
    <row r="49" spans="2:13" s="61" customFormat="1" ht="71.25" x14ac:dyDescent="0.2">
      <c r="B49" s="62"/>
      <c r="C49" s="63"/>
      <c r="D49" s="64"/>
      <c r="E49" s="65"/>
      <c r="F49" s="53"/>
      <c r="G49" s="53">
        <f t="shared" si="1"/>
        <v>38</v>
      </c>
      <c r="H49" s="53"/>
      <c r="I49" s="75" t="s">
        <v>68</v>
      </c>
      <c r="J49" s="76" t="s">
        <v>21</v>
      </c>
      <c r="K49" s="76">
        <v>1</v>
      </c>
      <c r="L49" s="73">
        <v>0</v>
      </c>
      <c r="M49" s="74">
        <f t="shared" si="0"/>
        <v>0</v>
      </c>
    </row>
    <row r="50" spans="2:13" s="61" customFormat="1" ht="57" x14ac:dyDescent="0.2">
      <c r="B50" s="62"/>
      <c r="C50" s="63"/>
      <c r="D50" s="64"/>
      <c r="E50" s="65"/>
      <c r="F50" s="53"/>
      <c r="G50" s="53">
        <f t="shared" si="1"/>
        <v>39</v>
      </c>
      <c r="H50" s="53"/>
      <c r="I50" s="75" t="s">
        <v>69</v>
      </c>
      <c r="J50" s="76" t="s">
        <v>21</v>
      </c>
      <c r="K50" s="76">
        <v>13</v>
      </c>
      <c r="L50" s="73">
        <v>0</v>
      </c>
      <c r="M50" s="74">
        <f t="shared" si="0"/>
        <v>0</v>
      </c>
    </row>
    <row r="51" spans="2:13" s="61" customFormat="1" ht="57" x14ac:dyDescent="0.2">
      <c r="B51" s="62"/>
      <c r="C51" s="63"/>
      <c r="D51" s="64"/>
      <c r="E51" s="65"/>
      <c r="F51" s="53"/>
      <c r="G51" s="53">
        <f t="shared" si="1"/>
        <v>40</v>
      </c>
      <c r="H51" s="53"/>
      <c r="I51" s="75" t="s">
        <v>70</v>
      </c>
      <c r="J51" s="76" t="s">
        <v>21</v>
      </c>
      <c r="K51" s="76">
        <v>4</v>
      </c>
      <c r="L51" s="73">
        <v>0</v>
      </c>
      <c r="M51" s="74">
        <f t="shared" si="0"/>
        <v>0</v>
      </c>
    </row>
    <row r="52" spans="2:13" s="61" customFormat="1" ht="57" x14ac:dyDescent="0.2">
      <c r="B52" s="62"/>
      <c r="C52" s="63"/>
      <c r="D52" s="64"/>
      <c r="E52" s="65"/>
      <c r="F52" s="53"/>
      <c r="G52" s="53">
        <f t="shared" si="1"/>
        <v>41</v>
      </c>
      <c r="H52" s="53"/>
      <c r="I52" s="75" t="s">
        <v>71</v>
      </c>
      <c r="J52" s="76" t="s">
        <v>21</v>
      </c>
      <c r="K52" s="76">
        <v>9</v>
      </c>
      <c r="L52" s="73">
        <v>0</v>
      </c>
      <c r="M52" s="74">
        <f t="shared" si="0"/>
        <v>0</v>
      </c>
    </row>
    <row r="53" spans="2:13" s="61" customFormat="1" ht="57" x14ac:dyDescent="0.2">
      <c r="B53" s="62"/>
      <c r="C53" s="63"/>
      <c r="D53" s="64"/>
      <c r="E53" s="65"/>
      <c r="F53" s="53"/>
      <c r="G53" s="53">
        <f t="shared" si="1"/>
        <v>42</v>
      </c>
      <c r="H53" s="53"/>
      <c r="I53" s="75" t="s">
        <v>72</v>
      </c>
      <c r="J53" s="76" t="s">
        <v>21</v>
      </c>
      <c r="K53" s="76">
        <v>4</v>
      </c>
      <c r="L53" s="73">
        <v>0</v>
      </c>
      <c r="M53" s="74">
        <f t="shared" si="0"/>
        <v>0</v>
      </c>
    </row>
    <row r="54" spans="2:13" s="61" customFormat="1" ht="57" x14ac:dyDescent="0.2">
      <c r="B54" s="62"/>
      <c r="C54" s="63"/>
      <c r="D54" s="64"/>
      <c r="E54" s="65"/>
      <c r="F54" s="53"/>
      <c r="G54" s="53">
        <f t="shared" si="1"/>
        <v>43</v>
      </c>
      <c r="H54" s="53"/>
      <c r="I54" s="75" t="s">
        <v>73</v>
      </c>
      <c r="J54" s="76" t="s">
        <v>21</v>
      </c>
      <c r="K54" s="76">
        <v>2</v>
      </c>
      <c r="L54" s="73">
        <v>0</v>
      </c>
      <c r="M54" s="74">
        <f t="shared" si="0"/>
        <v>0</v>
      </c>
    </row>
    <row r="55" spans="2:13" s="61" customFormat="1" ht="85.5" x14ac:dyDescent="0.2">
      <c r="B55" s="62"/>
      <c r="C55" s="63"/>
      <c r="D55" s="64"/>
      <c r="E55" s="65"/>
      <c r="F55" s="53"/>
      <c r="G55" s="53">
        <f t="shared" si="1"/>
        <v>44</v>
      </c>
      <c r="H55" s="53"/>
      <c r="I55" s="75" t="s">
        <v>74</v>
      </c>
      <c r="J55" s="76" t="s">
        <v>21</v>
      </c>
      <c r="K55" s="76">
        <v>2</v>
      </c>
      <c r="L55" s="73">
        <v>0</v>
      </c>
      <c r="M55" s="74">
        <f t="shared" si="0"/>
        <v>0</v>
      </c>
    </row>
    <row r="56" spans="2:13" s="61" customFormat="1" ht="71.25" x14ac:dyDescent="0.2">
      <c r="B56" s="62"/>
      <c r="C56" s="63"/>
      <c r="D56" s="64"/>
      <c r="E56" s="65"/>
      <c r="F56" s="53"/>
      <c r="G56" s="53">
        <f t="shared" si="1"/>
        <v>45</v>
      </c>
      <c r="H56" s="53"/>
      <c r="I56" s="75" t="s">
        <v>75</v>
      </c>
      <c r="J56" s="76" t="s">
        <v>21</v>
      </c>
      <c r="K56" s="76">
        <v>10</v>
      </c>
      <c r="L56" s="73">
        <v>0</v>
      </c>
      <c r="M56" s="74">
        <f t="shared" si="0"/>
        <v>0</v>
      </c>
    </row>
    <row r="57" spans="2:13" s="61" customFormat="1" ht="71.25" x14ac:dyDescent="0.2">
      <c r="B57" s="62"/>
      <c r="C57" s="63"/>
      <c r="D57" s="64"/>
      <c r="E57" s="65"/>
      <c r="F57" s="53"/>
      <c r="G57" s="53">
        <f t="shared" si="1"/>
        <v>46</v>
      </c>
      <c r="H57" s="53"/>
      <c r="I57" s="75" t="s">
        <v>76</v>
      </c>
      <c r="J57" s="76" t="s">
        <v>21</v>
      </c>
      <c r="K57" s="76">
        <v>3</v>
      </c>
      <c r="L57" s="73">
        <v>0</v>
      </c>
      <c r="M57" s="74">
        <f t="shared" si="0"/>
        <v>0</v>
      </c>
    </row>
    <row r="58" spans="2:13" s="61" customFormat="1" ht="71.25" x14ac:dyDescent="0.2">
      <c r="B58" s="62"/>
      <c r="C58" s="63"/>
      <c r="D58" s="64"/>
      <c r="E58" s="65"/>
      <c r="F58" s="53"/>
      <c r="G58" s="53">
        <f t="shared" si="1"/>
        <v>47</v>
      </c>
      <c r="H58" s="53"/>
      <c r="I58" s="75" t="s">
        <v>77</v>
      </c>
      <c r="J58" s="76" t="s">
        <v>21</v>
      </c>
      <c r="K58" s="76">
        <v>3</v>
      </c>
      <c r="L58" s="73">
        <v>0</v>
      </c>
      <c r="M58" s="74">
        <f t="shared" si="0"/>
        <v>0</v>
      </c>
    </row>
    <row r="59" spans="2:13" s="61" customFormat="1" ht="85.5" x14ac:dyDescent="0.2">
      <c r="B59" s="62"/>
      <c r="C59" s="63"/>
      <c r="D59" s="64"/>
      <c r="E59" s="65"/>
      <c r="F59" s="53"/>
      <c r="G59" s="53">
        <f t="shared" si="1"/>
        <v>48</v>
      </c>
      <c r="H59" s="53"/>
      <c r="I59" s="75" t="s">
        <v>78</v>
      </c>
      <c r="J59" s="76" t="s">
        <v>21</v>
      </c>
      <c r="K59" s="76">
        <v>1</v>
      </c>
      <c r="L59" s="73">
        <v>0</v>
      </c>
      <c r="M59" s="74">
        <f t="shared" si="0"/>
        <v>0</v>
      </c>
    </row>
    <row r="60" spans="2:13" s="61" customFormat="1" ht="71.25" customHeight="1" x14ac:dyDescent="0.2">
      <c r="B60" s="62"/>
      <c r="C60" s="63"/>
      <c r="D60" s="64"/>
      <c r="E60" s="65"/>
      <c r="F60" s="53"/>
      <c r="G60" s="53">
        <f t="shared" si="1"/>
        <v>49</v>
      </c>
      <c r="H60" s="53"/>
      <c r="I60" s="75" t="s">
        <v>79</v>
      </c>
      <c r="J60" s="76" t="s">
        <v>21</v>
      </c>
      <c r="K60" s="76">
        <v>8</v>
      </c>
      <c r="L60" s="73">
        <v>0</v>
      </c>
      <c r="M60" s="74">
        <f t="shared" si="0"/>
        <v>0</v>
      </c>
    </row>
    <row r="61" spans="2:13" s="61" customFormat="1" ht="71.25" customHeight="1" x14ac:dyDescent="0.2">
      <c r="B61" s="62"/>
      <c r="C61" s="63"/>
      <c r="D61" s="64"/>
      <c r="E61" s="65"/>
      <c r="F61" s="53"/>
      <c r="G61" s="53">
        <f t="shared" si="1"/>
        <v>50</v>
      </c>
      <c r="H61" s="53"/>
      <c r="I61" s="75" t="s">
        <v>80</v>
      </c>
      <c r="J61" s="76" t="s">
        <v>21</v>
      </c>
      <c r="K61" s="76">
        <v>3</v>
      </c>
      <c r="L61" s="73">
        <v>0</v>
      </c>
      <c r="M61" s="74">
        <f t="shared" si="0"/>
        <v>0</v>
      </c>
    </row>
    <row r="62" spans="2:13" s="61" customFormat="1" ht="57" x14ac:dyDescent="0.2">
      <c r="B62" s="62"/>
      <c r="C62" s="63"/>
      <c r="D62" s="64"/>
      <c r="E62" s="65"/>
      <c r="F62" s="53"/>
      <c r="G62" s="53">
        <f t="shared" si="1"/>
        <v>51</v>
      </c>
      <c r="H62" s="53"/>
      <c r="I62" s="75" t="s">
        <v>81</v>
      </c>
      <c r="J62" s="76" t="s">
        <v>49</v>
      </c>
      <c r="K62" s="76">
        <v>1</v>
      </c>
      <c r="L62" s="73">
        <v>0</v>
      </c>
      <c r="M62" s="74">
        <f t="shared" si="0"/>
        <v>0</v>
      </c>
    </row>
    <row r="63" spans="2:13" s="61" customFormat="1" ht="42.75" x14ac:dyDescent="0.2">
      <c r="B63" s="62"/>
      <c r="C63" s="63"/>
      <c r="D63" s="64"/>
      <c r="E63" s="65"/>
      <c r="F63" s="53"/>
      <c r="G63" s="53">
        <f t="shared" si="1"/>
        <v>52</v>
      </c>
      <c r="H63" s="53"/>
      <c r="I63" s="75" t="s">
        <v>262</v>
      </c>
      <c r="J63" s="76" t="s">
        <v>46</v>
      </c>
      <c r="K63" s="76">
        <v>120</v>
      </c>
      <c r="L63" s="73">
        <v>0</v>
      </c>
      <c r="M63" s="74">
        <f t="shared" si="0"/>
        <v>0</v>
      </c>
    </row>
    <row r="64" spans="2:13" s="61" customFormat="1" ht="42.75" x14ac:dyDescent="0.2">
      <c r="B64" s="62"/>
      <c r="C64" s="63"/>
      <c r="D64" s="64"/>
      <c r="E64" s="65"/>
      <c r="F64" s="53"/>
      <c r="G64" s="53">
        <f>G63+1</f>
        <v>53</v>
      </c>
      <c r="H64" s="53"/>
      <c r="I64" s="75" t="s">
        <v>263</v>
      </c>
      <c r="J64" s="76" t="s">
        <v>46</v>
      </c>
      <c r="K64" s="76">
        <v>30</v>
      </c>
      <c r="L64" s="73">
        <v>0</v>
      </c>
      <c r="M64" s="74">
        <f t="shared" si="0"/>
        <v>0</v>
      </c>
    </row>
    <row r="65" spans="2:13" s="61" customFormat="1" ht="42.75" x14ac:dyDescent="0.2">
      <c r="B65" s="62"/>
      <c r="C65" s="63"/>
      <c r="D65" s="64"/>
      <c r="E65" s="65"/>
      <c r="F65" s="53"/>
      <c r="G65" s="53">
        <f t="shared" ref="G65:G67" si="2">G64+1</f>
        <v>54</v>
      </c>
      <c r="H65" s="53"/>
      <c r="I65" s="75" t="s">
        <v>366</v>
      </c>
      <c r="J65" s="76" t="s">
        <v>46</v>
      </c>
      <c r="K65" s="76">
        <v>140</v>
      </c>
      <c r="L65" s="73">
        <v>0</v>
      </c>
      <c r="M65" s="74">
        <f t="shared" si="0"/>
        <v>0</v>
      </c>
    </row>
    <row r="66" spans="2:13" s="61" customFormat="1" ht="42.75" x14ac:dyDescent="0.2">
      <c r="B66" s="62"/>
      <c r="C66" s="63"/>
      <c r="D66" s="64"/>
      <c r="E66" s="65"/>
      <c r="F66" s="53"/>
      <c r="G66" s="53">
        <f t="shared" si="2"/>
        <v>55</v>
      </c>
      <c r="H66" s="53"/>
      <c r="I66" s="75" t="s">
        <v>367</v>
      </c>
      <c r="J66" s="76" t="s">
        <v>21</v>
      </c>
      <c r="K66" s="76">
        <v>1</v>
      </c>
      <c r="L66" s="73">
        <v>0</v>
      </c>
      <c r="M66" s="74">
        <f t="shared" si="0"/>
        <v>0</v>
      </c>
    </row>
    <row r="67" spans="2:13" s="61" customFormat="1" ht="185.25" x14ac:dyDescent="0.2">
      <c r="B67" s="62"/>
      <c r="C67" s="63"/>
      <c r="D67" s="64"/>
      <c r="E67" s="65"/>
      <c r="F67" s="53"/>
      <c r="G67" s="53">
        <f t="shared" si="2"/>
        <v>56</v>
      </c>
      <c r="H67" s="53"/>
      <c r="I67" s="75" t="s">
        <v>368</v>
      </c>
      <c r="J67" s="76" t="s">
        <v>21</v>
      </c>
      <c r="K67" s="76">
        <v>1</v>
      </c>
      <c r="L67" s="73">
        <v>0</v>
      </c>
      <c r="M67" s="74">
        <f t="shared" si="0"/>
        <v>0</v>
      </c>
    </row>
    <row r="68" spans="2:13" s="61" customFormat="1" ht="14.25" x14ac:dyDescent="0.2">
      <c r="B68" s="62"/>
      <c r="C68" s="63"/>
      <c r="D68" s="64"/>
      <c r="E68" s="65"/>
      <c r="F68" s="66">
        <v>10</v>
      </c>
      <c r="G68" s="66"/>
      <c r="H68" s="66"/>
      <c r="I68" s="67" t="s">
        <v>8</v>
      </c>
      <c r="J68" s="68"/>
      <c r="K68" s="68"/>
      <c r="L68" s="78"/>
      <c r="M68" s="70">
        <f>SUM(M69:M73)</f>
        <v>0</v>
      </c>
    </row>
    <row r="69" spans="2:13" s="61" customFormat="1" ht="97.5" customHeight="1" x14ac:dyDescent="0.2">
      <c r="B69" s="62"/>
      <c r="C69" s="63"/>
      <c r="D69" s="64"/>
      <c r="E69" s="65"/>
      <c r="F69" s="53"/>
      <c r="G69" s="53">
        <v>1</v>
      </c>
      <c r="H69" s="53"/>
      <c r="I69" s="71" t="s">
        <v>353</v>
      </c>
      <c r="J69" s="72" t="s">
        <v>21</v>
      </c>
      <c r="K69" s="72">
        <v>1</v>
      </c>
      <c r="L69" s="73">
        <v>0</v>
      </c>
      <c r="M69" s="74">
        <f t="shared" ref="M69:M73" si="3">L69*K69</f>
        <v>0</v>
      </c>
    </row>
    <row r="70" spans="2:13" s="61" customFormat="1" ht="71.25" x14ac:dyDescent="0.2">
      <c r="B70" s="62"/>
      <c r="C70" s="63"/>
      <c r="D70" s="64"/>
      <c r="E70" s="65"/>
      <c r="F70" s="53"/>
      <c r="G70" s="53">
        <v>2</v>
      </c>
      <c r="H70" s="53"/>
      <c r="I70" s="71" t="s">
        <v>354</v>
      </c>
      <c r="J70" s="72" t="s">
        <v>21</v>
      </c>
      <c r="K70" s="72">
        <v>1</v>
      </c>
      <c r="L70" s="73">
        <v>0</v>
      </c>
      <c r="M70" s="74">
        <f t="shared" si="3"/>
        <v>0</v>
      </c>
    </row>
    <row r="71" spans="2:13" s="61" customFormat="1" ht="185.25" x14ac:dyDescent="0.2">
      <c r="B71" s="62"/>
      <c r="C71" s="63"/>
      <c r="D71" s="64"/>
      <c r="E71" s="65"/>
      <c r="F71" s="53"/>
      <c r="G71" s="53">
        <v>3</v>
      </c>
      <c r="H71" s="53"/>
      <c r="I71" s="71" t="s">
        <v>355</v>
      </c>
      <c r="J71" s="72" t="s">
        <v>21</v>
      </c>
      <c r="K71" s="72">
        <v>1</v>
      </c>
      <c r="L71" s="73">
        <v>0</v>
      </c>
      <c r="M71" s="74">
        <f t="shared" si="3"/>
        <v>0</v>
      </c>
    </row>
    <row r="72" spans="2:13" s="61" customFormat="1" ht="42.75" x14ac:dyDescent="0.2">
      <c r="B72" s="62"/>
      <c r="C72" s="63"/>
      <c r="D72" s="64"/>
      <c r="E72" s="65"/>
      <c r="F72" s="53"/>
      <c r="G72" s="53">
        <v>4</v>
      </c>
      <c r="H72" s="53"/>
      <c r="I72" s="71" t="s">
        <v>82</v>
      </c>
      <c r="J72" s="76" t="s">
        <v>46</v>
      </c>
      <c r="K72" s="76">
        <v>140</v>
      </c>
      <c r="L72" s="73">
        <v>0</v>
      </c>
      <c r="M72" s="74">
        <f t="shared" si="3"/>
        <v>0</v>
      </c>
    </row>
    <row r="73" spans="2:13" s="61" customFormat="1" ht="84.75" customHeight="1" x14ac:dyDescent="0.2">
      <c r="B73" s="62"/>
      <c r="C73" s="63"/>
      <c r="D73" s="64"/>
      <c r="E73" s="65"/>
      <c r="F73" s="53"/>
      <c r="G73" s="53">
        <v>5</v>
      </c>
      <c r="H73" s="53"/>
      <c r="I73" s="71" t="s">
        <v>83</v>
      </c>
      <c r="J73" s="76" t="s">
        <v>21</v>
      </c>
      <c r="K73" s="76">
        <v>8</v>
      </c>
      <c r="L73" s="73">
        <v>0</v>
      </c>
      <c r="M73" s="74">
        <f t="shared" si="3"/>
        <v>0</v>
      </c>
    </row>
    <row r="74" spans="2:13" s="61" customFormat="1" ht="14.25" x14ac:dyDescent="0.2">
      <c r="B74" s="62"/>
      <c r="C74" s="63"/>
      <c r="D74" s="64"/>
      <c r="E74" s="65"/>
      <c r="F74" s="66">
        <v>16</v>
      </c>
      <c r="G74" s="66"/>
      <c r="H74" s="66"/>
      <c r="I74" s="67" t="s">
        <v>9</v>
      </c>
      <c r="J74" s="68"/>
      <c r="K74" s="68"/>
      <c r="L74" s="78"/>
      <c r="M74" s="70">
        <f>M75+M190+M302</f>
        <v>0</v>
      </c>
    </row>
    <row r="75" spans="2:13" s="61" customFormat="1" ht="14.25" x14ac:dyDescent="0.2">
      <c r="B75" s="62"/>
      <c r="C75" s="63"/>
      <c r="D75" s="64"/>
      <c r="E75" s="65"/>
      <c r="F75" s="79"/>
      <c r="G75" s="79"/>
      <c r="H75" s="79"/>
      <c r="I75" s="80" t="s">
        <v>15</v>
      </c>
      <c r="J75" s="81"/>
      <c r="K75" s="81"/>
      <c r="L75" s="82"/>
      <c r="M75" s="83">
        <f>SUM(M76:M189)</f>
        <v>0</v>
      </c>
    </row>
    <row r="76" spans="2:13" s="61" customFormat="1" ht="156.75" x14ac:dyDescent="0.2">
      <c r="B76" s="62"/>
      <c r="C76" s="63"/>
      <c r="D76" s="64"/>
      <c r="E76" s="65"/>
      <c r="F76" s="53"/>
      <c r="G76" s="53">
        <v>1</v>
      </c>
      <c r="H76" s="53"/>
      <c r="I76" s="71" t="s">
        <v>295</v>
      </c>
      <c r="J76" s="72" t="s">
        <v>21</v>
      </c>
      <c r="K76" s="72">
        <v>1</v>
      </c>
      <c r="L76" s="73">
        <v>0</v>
      </c>
      <c r="M76" s="74">
        <f t="shared" ref="M76:M139" si="4">L76*K76</f>
        <v>0</v>
      </c>
    </row>
    <row r="77" spans="2:13" s="61" customFormat="1" ht="156.75" x14ac:dyDescent="0.2">
      <c r="B77" s="62"/>
      <c r="C77" s="63"/>
      <c r="D77" s="64"/>
      <c r="E77" s="65"/>
      <c r="F77" s="53"/>
      <c r="G77" s="53">
        <f>G76+1</f>
        <v>2</v>
      </c>
      <c r="H77" s="53"/>
      <c r="I77" s="71" t="s">
        <v>369</v>
      </c>
      <c r="J77" s="72" t="s">
        <v>21</v>
      </c>
      <c r="K77" s="72">
        <v>1</v>
      </c>
      <c r="L77" s="73">
        <v>0</v>
      </c>
      <c r="M77" s="74">
        <f t="shared" si="4"/>
        <v>0</v>
      </c>
    </row>
    <row r="78" spans="2:13" s="61" customFormat="1" ht="156.75" x14ac:dyDescent="0.2">
      <c r="B78" s="62"/>
      <c r="C78" s="63"/>
      <c r="D78" s="64"/>
      <c r="E78" s="65"/>
      <c r="F78" s="53"/>
      <c r="G78" s="53">
        <f t="shared" ref="G78:G141" si="5">G77+1</f>
        <v>3</v>
      </c>
      <c r="H78" s="53"/>
      <c r="I78" s="71" t="s">
        <v>370</v>
      </c>
      <c r="J78" s="72" t="s">
        <v>21</v>
      </c>
      <c r="K78" s="72">
        <v>1</v>
      </c>
      <c r="L78" s="73">
        <v>0</v>
      </c>
      <c r="M78" s="74">
        <f t="shared" si="4"/>
        <v>0</v>
      </c>
    </row>
    <row r="79" spans="2:13" s="61" customFormat="1" ht="171" x14ac:dyDescent="0.2">
      <c r="B79" s="62"/>
      <c r="C79" s="63"/>
      <c r="D79" s="64"/>
      <c r="E79" s="65"/>
      <c r="F79" s="53"/>
      <c r="G79" s="53">
        <f t="shared" si="5"/>
        <v>4</v>
      </c>
      <c r="H79" s="53"/>
      <c r="I79" s="71" t="s">
        <v>296</v>
      </c>
      <c r="J79" s="72" t="s">
        <v>21</v>
      </c>
      <c r="K79" s="72">
        <v>1</v>
      </c>
      <c r="L79" s="73">
        <v>0</v>
      </c>
      <c r="M79" s="74">
        <f t="shared" si="4"/>
        <v>0</v>
      </c>
    </row>
    <row r="80" spans="2:13" s="61" customFormat="1" ht="156.75" x14ac:dyDescent="0.2">
      <c r="B80" s="62"/>
      <c r="C80" s="63"/>
      <c r="D80" s="64"/>
      <c r="E80" s="65"/>
      <c r="F80" s="53"/>
      <c r="G80" s="53">
        <f t="shared" si="5"/>
        <v>5</v>
      </c>
      <c r="H80" s="53"/>
      <c r="I80" s="71" t="s">
        <v>297</v>
      </c>
      <c r="J80" s="72" t="s">
        <v>21</v>
      </c>
      <c r="K80" s="72">
        <v>1</v>
      </c>
      <c r="L80" s="73">
        <v>0</v>
      </c>
      <c r="M80" s="74">
        <f t="shared" si="4"/>
        <v>0</v>
      </c>
    </row>
    <row r="81" spans="2:13" s="61" customFormat="1" ht="171" x14ac:dyDescent="0.2">
      <c r="B81" s="62"/>
      <c r="C81" s="63"/>
      <c r="D81" s="64"/>
      <c r="E81" s="65"/>
      <c r="F81" s="53"/>
      <c r="G81" s="53">
        <f>G80+1</f>
        <v>6</v>
      </c>
      <c r="H81" s="53"/>
      <c r="I81" s="71" t="s">
        <v>371</v>
      </c>
      <c r="J81" s="72" t="s">
        <v>21</v>
      </c>
      <c r="K81" s="72">
        <v>1</v>
      </c>
      <c r="L81" s="73">
        <v>0</v>
      </c>
      <c r="M81" s="74">
        <f t="shared" si="4"/>
        <v>0</v>
      </c>
    </row>
    <row r="82" spans="2:13" s="61" customFormat="1" ht="185.25" x14ac:dyDescent="0.2">
      <c r="B82" s="62"/>
      <c r="C82" s="63"/>
      <c r="D82" s="64"/>
      <c r="E82" s="65"/>
      <c r="F82" s="53"/>
      <c r="G82" s="53">
        <f t="shared" si="5"/>
        <v>7</v>
      </c>
      <c r="H82" s="53"/>
      <c r="I82" s="71" t="s">
        <v>298</v>
      </c>
      <c r="J82" s="72" t="s">
        <v>21</v>
      </c>
      <c r="K82" s="72">
        <v>1</v>
      </c>
      <c r="L82" s="73">
        <v>0</v>
      </c>
      <c r="M82" s="74">
        <f t="shared" si="4"/>
        <v>0</v>
      </c>
    </row>
    <row r="83" spans="2:13" s="61" customFormat="1" ht="42.75" x14ac:dyDescent="0.2">
      <c r="B83" s="62"/>
      <c r="C83" s="63"/>
      <c r="D83" s="64"/>
      <c r="E83" s="65"/>
      <c r="F83" s="53"/>
      <c r="G83" s="53">
        <f t="shared" si="5"/>
        <v>8</v>
      </c>
      <c r="H83" s="53"/>
      <c r="I83" s="71" t="s">
        <v>84</v>
      </c>
      <c r="J83" s="72" t="s">
        <v>21</v>
      </c>
      <c r="K83" s="72">
        <v>1</v>
      </c>
      <c r="L83" s="73">
        <v>0</v>
      </c>
      <c r="M83" s="74">
        <f t="shared" si="4"/>
        <v>0</v>
      </c>
    </row>
    <row r="84" spans="2:13" s="61" customFormat="1" ht="185.25" x14ac:dyDescent="0.2">
      <c r="B84" s="62"/>
      <c r="C84" s="63"/>
      <c r="D84" s="64"/>
      <c r="E84" s="65"/>
      <c r="F84" s="53"/>
      <c r="G84" s="53">
        <f t="shared" si="5"/>
        <v>9</v>
      </c>
      <c r="H84" s="53"/>
      <c r="I84" s="71" t="s">
        <v>372</v>
      </c>
      <c r="J84" s="72" t="s">
        <v>21</v>
      </c>
      <c r="K84" s="72">
        <v>1</v>
      </c>
      <c r="L84" s="73">
        <v>0</v>
      </c>
      <c r="M84" s="74">
        <f t="shared" si="4"/>
        <v>0</v>
      </c>
    </row>
    <row r="85" spans="2:13" s="61" customFormat="1" ht="199.5" x14ac:dyDescent="0.2">
      <c r="B85" s="62"/>
      <c r="C85" s="63"/>
      <c r="D85" s="64"/>
      <c r="E85" s="65"/>
      <c r="F85" s="53"/>
      <c r="G85" s="53">
        <f t="shared" si="5"/>
        <v>10</v>
      </c>
      <c r="H85" s="53"/>
      <c r="I85" s="71" t="s">
        <v>299</v>
      </c>
      <c r="J85" s="72" t="s">
        <v>21</v>
      </c>
      <c r="K85" s="72">
        <v>1</v>
      </c>
      <c r="L85" s="73">
        <v>0</v>
      </c>
      <c r="M85" s="74">
        <f t="shared" si="4"/>
        <v>0</v>
      </c>
    </row>
    <row r="86" spans="2:13" s="61" customFormat="1" ht="199.5" x14ac:dyDescent="0.2">
      <c r="B86" s="62"/>
      <c r="C86" s="63"/>
      <c r="D86" s="64"/>
      <c r="E86" s="65"/>
      <c r="F86" s="53"/>
      <c r="G86" s="53">
        <f t="shared" si="5"/>
        <v>11</v>
      </c>
      <c r="H86" s="53"/>
      <c r="I86" s="71" t="s">
        <v>300</v>
      </c>
      <c r="J86" s="72" t="s">
        <v>21</v>
      </c>
      <c r="K86" s="72">
        <v>1</v>
      </c>
      <c r="L86" s="73">
        <v>0</v>
      </c>
      <c r="M86" s="74">
        <f t="shared" si="4"/>
        <v>0</v>
      </c>
    </row>
    <row r="87" spans="2:13" s="61" customFormat="1" ht="213.75" x14ac:dyDescent="0.2">
      <c r="B87" s="62"/>
      <c r="C87" s="63"/>
      <c r="D87" s="64"/>
      <c r="E87" s="65"/>
      <c r="F87" s="53"/>
      <c r="G87" s="53">
        <f t="shared" si="5"/>
        <v>12</v>
      </c>
      <c r="H87" s="53"/>
      <c r="I87" s="71" t="s">
        <v>373</v>
      </c>
      <c r="J87" s="72" t="s">
        <v>21</v>
      </c>
      <c r="K87" s="72">
        <v>1</v>
      </c>
      <c r="L87" s="73">
        <v>0</v>
      </c>
      <c r="M87" s="74">
        <f t="shared" si="4"/>
        <v>0</v>
      </c>
    </row>
    <row r="88" spans="2:13" s="61" customFormat="1" ht="171" x14ac:dyDescent="0.2">
      <c r="B88" s="62"/>
      <c r="C88" s="63"/>
      <c r="D88" s="64"/>
      <c r="E88" s="65"/>
      <c r="F88" s="53"/>
      <c r="G88" s="53">
        <f t="shared" si="5"/>
        <v>13</v>
      </c>
      <c r="H88" s="53"/>
      <c r="I88" s="71" t="s">
        <v>302</v>
      </c>
      <c r="J88" s="72" t="s">
        <v>21</v>
      </c>
      <c r="K88" s="72">
        <v>1</v>
      </c>
      <c r="L88" s="73">
        <v>0</v>
      </c>
      <c r="M88" s="74">
        <f t="shared" si="4"/>
        <v>0</v>
      </c>
    </row>
    <row r="89" spans="2:13" s="61" customFormat="1" ht="71.25" x14ac:dyDescent="0.2">
      <c r="B89" s="62"/>
      <c r="C89" s="63"/>
      <c r="D89" s="64"/>
      <c r="E89" s="65"/>
      <c r="F89" s="53"/>
      <c r="G89" s="53">
        <f t="shared" si="5"/>
        <v>14</v>
      </c>
      <c r="H89" s="53"/>
      <c r="I89" s="71" t="s">
        <v>85</v>
      </c>
      <c r="J89" s="72" t="s">
        <v>21</v>
      </c>
      <c r="K89" s="72">
        <v>10</v>
      </c>
      <c r="L89" s="73">
        <v>0</v>
      </c>
      <c r="M89" s="74">
        <f t="shared" si="4"/>
        <v>0</v>
      </c>
    </row>
    <row r="90" spans="2:13" s="61" customFormat="1" ht="57" x14ac:dyDescent="0.2">
      <c r="B90" s="62"/>
      <c r="C90" s="63"/>
      <c r="D90" s="64"/>
      <c r="E90" s="65"/>
      <c r="F90" s="53"/>
      <c r="G90" s="53">
        <f t="shared" si="5"/>
        <v>15</v>
      </c>
      <c r="H90" s="53"/>
      <c r="I90" s="71" t="s">
        <v>86</v>
      </c>
      <c r="J90" s="72" t="s">
        <v>21</v>
      </c>
      <c r="K90" s="72">
        <v>7</v>
      </c>
      <c r="L90" s="73">
        <v>0</v>
      </c>
      <c r="M90" s="74">
        <f t="shared" si="4"/>
        <v>0</v>
      </c>
    </row>
    <row r="91" spans="2:13" s="61" customFormat="1" ht="71.25" x14ac:dyDescent="0.2">
      <c r="B91" s="62"/>
      <c r="C91" s="63"/>
      <c r="D91" s="64"/>
      <c r="E91" s="65"/>
      <c r="F91" s="53"/>
      <c r="G91" s="53">
        <f t="shared" si="5"/>
        <v>16</v>
      </c>
      <c r="H91" s="53"/>
      <c r="I91" s="71" t="s">
        <v>341</v>
      </c>
      <c r="J91" s="84" t="s">
        <v>21</v>
      </c>
      <c r="K91" s="84">
        <v>2</v>
      </c>
      <c r="L91" s="73">
        <v>0</v>
      </c>
      <c r="M91" s="74">
        <f t="shared" si="4"/>
        <v>0</v>
      </c>
    </row>
    <row r="92" spans="2:13" s="61" customFormat="1" ht="71.25" x14ac:dyDescent="0.2">
      <c r="B92" s="62"/>
      <c r="C92" s="63"/>
      <c r="D92" s="64"/>
      <c r="E92" s="65"/>
      <c r="F92" s="53"/>
      <c r="G92" s="53">
        <f t="shared" si="5"/>
        <v>17</v>
      </c>
      <c r="H92" s="53"/>
      <c r="I92" s="71" t="s">
        <v>340</v>
      </c>
      <c r="J92" s="76" t="s">
        <v>21</v>
      </c>
      <c r="K92" s="76">
        <v>2</v>
      </c>
      <c r="L92" s="73">
        <v>0</v>
      </c>
      <c r="M92" s="74">
        <f t="shared" si="4"/>
        <v>0</v>
      </c>
    </row>
    <row r="93" spans="2:13" s="61" customFormat="1" ht="71.25" x14ac:dyDescent="0.2">
      <c r="B93" s="62"/>
      <c r="C93" s="63"/>
      <c r="D93" s="64"/>
      <c r="E93" s="65"/>
      <c r="F93" s="53"/>
      <c r="G93" s="53">
        <f t="shared" si="5"/>
        <v>18</v>
      </c>
      <c r="H93" s="53"/>
      <c r="I93" s="71" t="s">
        <v>339</v>
      </c>
      <c r="J93" s="76" t="s">
        <v>21</v>
      </c>
      <c r="K93" s="76">
        <v>4</v>
      </c>
      <c r="L93" s="73">
        <v>0</v>
      </c>
      <c r="M93" s="74">
        <f t="shared" si="4"/>
        <v>0</v>
      </c>
    </row>
    <row r="94" spans="2:13" s="61" customFormat="1" ht="71.25" x14ac:dyDescent="0.2">
      <c r="B94" s="62"/>
      <c r="C94" s="63"/>
      <c r="D94" s="64"/>
      <c r="E94" s="65"/>
      <c r="F94" s="53"/>
      <c r="G94" s="53">
        <f t="shared" si="5"/>
        <v>19</v>
      </c>
      <c r="H94" s="53"/>
      <c r="I94" s="77" t="s">
        <v>216</v>
      </c>
      <c r="J94" s="76" t="s">
        <v>45</v>
      </c>
      <c r="K94" s="76">
        <v>37</v>
      </c>
      <c r="L94" s="73">
        <v>0</v>
      </c>
      <c r="M94" s="74">
        <f t="shared" si="4"/>
        <v>0</v>
      </c>
    </row>
    <row r="95" spans="2:13" s="61" customFormat="1" ht="71.25" x14ac:dyDescent="0.2">
      <c r="B95" s="62"/>
      <c r="C95" s="63"/>
      <c r="D95" s="64"/>
      <c r="E95" s="65"/>
      <c r="F95" s="53"/>
      <c r="G95" s="53">
        <f t="shared" si="5"/>
        <v>20</v>
      </c>
      <c r="H95" s="53"/>
      <c r="I95" s="77" t="s">
        <v>217</v>
      </c>
      <c r="J95" s="76" t="s">
        <v>21</v>
      </c>
      <c r="K95" s="76">
        <v>15</v>
      </c>
      <c r="L95" s="73">
        <v>0</v>
      </c>
      <c r="M95" s="74">
        <f t="shared" si="4"/>
        <v>0</v>
      </c>
    </row>
    <row r="96" spans="2:13" s="61" customFormat="1" ht="57" x14ac:dyDescent="0.2">
      <c r="B96" s="62"/>
      <c r="C96" s="63"/>
      <c r="D96" s="64"/>
      <c r="E96" s="65"/>
      <c r="F96" s="53"/>
      <c r="G96" s="53">
        <f t="shared" si="5"/>
        <v>21</v>
      </c>
      <c r="H96" s="53"/>
      <c r="I96" s="75" t="s">
        <v>218</v>
      </c>
      <c r="J96" s="76" t="s">
        <v>46</v>
      </c>
      <c r="K96" s="76">
        <v>8</v>
      </c>
      <c r="L96" s="73">
        <v>0</v>
      </c>
      <c r="M96" s="74">
        <f t="shared" si="4"/>
        <v>0</v>
      </c>
    </row>
    <row r="97" spans="2:13" s="61" customFormat="1" ht="57" x14ac:dyDescent="0.2">
      <c r="B97" s="62"/>
      <c r="C97" s="63"/>
      <c r="D97" s="64"/>
      <c r="E97" s="65"/>
      <c r="F97" s="53"/>
      <c r="G97" s="53">
        <f t="shared" si="5"/>
        <v>22</v>
      </c>
      <c r="H97" s="53"/>
      <c r="I97" s="75" t="s">
        <v>219</v>
      </c>
      <c r="J97" s="76" t="s">
        <v>46</v>
      </c>
      <c r="K97" s="76">
        <v>8</v>
      </c>
      <c r="L97" s="73">
        <v>0</v>
      </c>
      <c r="M97" s="74">
        <f t="shared" si="4"/>
        <v>0</v>
      </c>
    </row>
    <row r="98" spans="2:13" s="61" customFormat="1" ht="71.25" x14ac:dyDescent="0.2">
      <c r="B98" s="62"/>
      <c r="C98" s="63"/>
      <c r="D98" s="64"/>
      <c r="E98" s="65"/>
      <c r="F98" s="53"/>
      <c r="G98" s="53">
        <f t="shared" si="5"/>
        <v>23</v>
      </c>
      <c r="H98" s="53"/>
      <c r="I98" s="77" t="s">
        <v>220</v>
      </c>
      <c r="J98" s="76" t="s">
        <v>21</v>
      </c>
      <c r="K98" s="76">
        <v>54</v>
      </c>
      <c r="L98" s="73">
        <v>0</v>
      </c>
      <c r="M98" s="74">
        <f t="shared" si="4"/>
        <v>0</v>
      </c>
    </row>
    <row r="99" spans="2:13" s="61" customFormat="1" ht="71.25" x14ac:dyDescent="0.2">
      <c r="B99" s="62"/>
      <c r="C99" s="63"/>
      <c r="D99" s="64"/>
      <c r="E99" s="65"/>
      <c r="F99" s="53"/>
      <c r="G99" s="53">
        <f t="shared" si="5"/>
        <v>24</v>
      </c>
      <c r="H99" s="53"/>
      <c r="I99" s="77" t="s">
        <v>221</v>
      </c>
      <c r="J99" s="76" t="s">
        <v>21</v>
      </c>
      <c r="K99" s="76">
        <v>18</v>
      </c>
      <c r="L99" s="73">
        <v>0</v>
      </c>
      <c r="M99" s="74">
        <f t="shared" si="4"/>
        <v>0</v>
      </c>
    </row>
    <row r="100" spans="2:13" s="61" customFormat="1" ht="57" x14ac:dyDescent="0.2">
      <c r="B100" s="62"/>
      <c r="C100" s="63"/>
      <c r="D100" s="64"/>
      <c r="E100" s="65"/>
      <c r="F100" s="53"/>
      <c r="G100" s="53">
        <f t="shared" si="5"/>
        <v>25</v>
      </c>
      <c r="H100" s="53"/>
      <c r="I100" s="77" t="s">
        <v>89</v>
      </c>
      <c r="J100" s="76" t="s">
        <v>21</v>
      </c>
      <c r="K100" s="76">
        <v>8</v>
      </c>
      <c r="L100" s="73">
        <v>0</v>
      </c>
      <c r="M100" s="74">
        <f t="shared" si="4"/>
        <v>0</v>
      </c>
    </row>
    <row r="101" spans="2:13" s="61" customFormat="1" ht="57" x14ac:dyDescent="0.2">
      <c r="B101" s="62"/>
      <c r="C101" s="63"/>
      <c r="D101" s="64"/>
      <c r="E101" s="65"/>
      <c r="F101" s="53"/>
      <c r="G101" s="53">
        <f t="shared" si="5"/>
        <v>26</v>
      </c>
      <c r="H101" s="53"/>
      <c r="I101" s="77" t="s">
        <v>90</v>
      </c>
      <c r="J101" s="76" t="s">
        <v>21</v>
      </c>
      <c r="K101" s="76">
        <v>3</v>
      </c>
      <c r="L101" s="73">
        <v>0</v>
      </c>
      <c r="M101" s="74">
        <f t="shared" si="4"/>
        <v>0</v>
      </c>
    </row>
    <row r="102" spans="2:13" s="61" customFormat="1" ht="71.25" customHeight="1" x14ac:dyDescent="0.2">
      <c r="B102" s="62"/>
      <c r="C102" s="63"/>
      <c r="D102" s="64"/>
      <c r="E102" s="65"/>
      <c r="F102" s="53"/>
      <c r="G102" s="53">
        <f t="shared" si="5"/>
        <v>27</v>
      </c>
      <c r="H102" s="53"/>
      <c r="I102" s="75" t="s">
        <v>91</v>
      </c>
      <c r="J102" s="76" t="s">
        <v>21</v>
      </c>
      <c r="K102" s="76">
        <v>4</v>
      </c>
      <c r="L102" s="73">
        <v>0</v>
      </c>
      <c r="M102" s="74">
        <f t="shared" si="4"/>
        <v>0</v>
      </c>
    </row>
    <row r="103" spans="2:13" s="61" customFormat="1" ht="71.25" customHeight="1" x14ac:dyDescent="0.2">
      <c r="B103" s="62"/>
      <c r="C103" s="63"/>
      <c r="D103" s="64"/>
      <c r="E103" s="65"/>
      <c r="F103" s="53"/>
      <c r="G103" s="53">
        <f t="shared" si="5"/>
        <v>28</v>
      </c>
      <c r="H103" s="53"/>
      <c r="I103" s="75" t="s">
        <v>92</v>
      </c>
      <c r="J103" s="76" t="s">
        <v>21</v>
      </c>
      <c r="K103" s="76">
        <v>4</v>
      </c>
      <c r="L103" s="73">
        <v>0</v>
      </c>
      <c r="M103" s="74">
        <f t="shared" si="4"/>
        <v>0</v>
      </c>
    </row>
    <row r="104" spans="2:13" s="61" customFormat="1" ht="42.75" x14ac:dyDescent="0.2">
      <c r="B104" s="62"/>
      <c r="C104" s="63"/>
      <c r="D104" s="64"/>
      <c r="E104" s="65"/>
      <c r="F104" s="53"/>
      <c r="G104" s="53">
        <f t="shared" si="5"/>
        <v>29</v>
      </c>
      <c r="H104" s="53"/>
      <c r="I104" s="75" t="s">
        <v>93</v>
      </c>
      <c r="J104" s="76" t="s">
        <v>21</v>
      </c>
      <c r="K104" s="76">
        <v>8</v>
      </c>
      <c r="L104" s="73">
        <v>0</v>
      </c>
      <c r="M104" s="74">
        <f t="shared" si="4"/>
        <v>0</v>
      </c>
    </row>
    <row r="105" spans="2:13" s="61" customFormat="1" ht="42.75" x14ac:dyDescent="0.2">
      <c r="B105" s="62"/>
      <c r="C105" s="63"/>
      <c r="D105" s="64"/>
      <c r="E105" s="65"/>
      <c r="F105" s="53"/>
      <c r="G105" s="53">
        <f t="shared" si="5"/>
        <v>30</v>
      </c>
      <c r="H105" s="53"/>
      <c r="I105" s="75" t="s">
        <v>94</v>
      </c>
      <c r="J105" s="76" t="s">
        <v>21</v>
      </c>
      <c r="K105" s="76">
        <v>8</v>
      </c>
      <c r="L105" s="73">
        <v>0</v>
      </c>
      <c r="M105" s="74">
        <f t="shared" si="4"/>
        <v>0</v>
      </c>
    </row>
    <row r="106" spans="2:13" s="61" customFormat="1" ht="42.75" x14ac:dyDescent="0.2">
      <c r="B106" s="62"/>
      <c r="C106" s="63"/>
      <c r="D106" s="64"/>
      <c r="E106" s="65"/>
      <c r="F106" s="53"/>
      <c r="G106" s="53">
        <f t="shared" si="5"/>
        <v>31</v>
      </c>
      <c r="H106" s="53"/>
      <c r="I106" s="77" t="s">
        <v>95</v>
      </c>
      <c r="J106" s="76" t="s">
        <v>21</v>
      </c>
      <c r="K106" s="76">
        <v>4</v>
      </c>
      <c r="L106" s="73">
        <v>0</v>
      </c>
      <c r="M106" s="74">
        <f t="shared" si="4"/>
        <v>0</v>
      </c>
    </row>
    <row r="107" spans="2:13" s="61" customFormat="1" ht="42.75" x14ac:dyDescent="0.2">
      <c r="B107" s="62"/>
      <c r="C107" s="63"/>
      <c r="D107" s="64"/>
      <c r="E107" s="65"/>
      <c r="F107" s="53"/>
      <c r="G107" s="53">
        <f t="shared" si="5"/>
        <v>32</v>
      </c>
      <c r="H107" s="53"/>
      <c r="I107" s="77" t="s">
        <v>96</v>
      </c>
      <c r="J107" s="76" t="s">
        <v>21</v>
      </c>
      <c r="K107" s="76">
        <v>4</v>
      </c>
      <c r="L107" s="73">
        <v>0</v>
      </c>
      <c r="M107" s="74">
        <f t="shared" si="4"/>
        <v>0</v>
      </c>
    </row>
    <row r="108" spans="2:13" s="61" customFormat="1" ht="42.75" x14ac:dyDescent="0.2">
      <c r="B108" s="62"/>
      <c r="C108" s="63"/>
      <c r="D108" s="64"/>
      <c r="E108" s="65"/>
      <c r="F108" s="53"/>
      <c r="G108" s="53">
        <f t="shared" si="5"/>
        <v>33</v>
      </c>
      <c r="H108" s="53"/>
      <c r="I108" s="77" t="s">
        <v>97</v>
      </c>
      <c r="J108" s="76" t="s">
        <v>21</v>
      </c>
      <c r="K108" s="76">
        <v>4</v>
      </c>
      <c r="L108" s="73">
        <v>0</v>
      </c>
      <c r="M108" s="74">
        <f t="shared" si="4"/>
        <v>0</v>
      </c>
    </row>
    <row r="109" spans="2:13" s="61" customFormat="1" ht="42.75" x14ac:dyDescent="0.2">
      <c r="B109" s="62"/>
      <c r="C109" s="63"/>
      <c r="D109" s="64"/>
      <c r="E109" s="65"/>
      <c r="F109" s="53"/>
      <c r="G109" s="53">
        <f t="shared" si="5"/>
        <v>34</v>
      </c>
      <c r="H109" s="53"/>
      <c r="I109" s="77" t="s">
        <v>98</v>
      </c>
      <c r="J109" s="76" t="s">
        <v>21</v>
      </c>
      <c r="K109" s="76">
        <v>4</v>
      </c>
      <c r="L109" s="73">
        <v>0</v>
      </c>
      <c r="M109" s="74">
        <f t="shared" si="4"/>
        <v>0</v>
      </c>
    </row>
    <row r="110" spans="2:13" s="61" customFormat="1" ht="57" x14ac:dyDescent="0.2">
      <c r="B110" s="62"/>
      <c r="C110" s="63"/>
      <c r="D110" s="64"/>
      <c r="E110" s="65"/>
      <c r="F110" s="53"/>
      <c r="G110" s="53">
        <f t="shared" si="5"/>
        <v>35</v>
      </c>
      <c r="H110" s="53"/>
      <c r="I110" s="77" t="s">
        <v>99</v>
      </c>
      <c r="J110" s="76" t="s">
        <v>21</v>
      </c>
      <c r="K110" s="76">
        <v>20</v>
      </c>
      <c r="L110" s="73">
        <v>0</v>
      </c>
      <c r="M110" s="74">
        <f t="shared" si="4"/>
        <v>0</v>
      </c>
    </row>
    <row r="111" spans="2:13" s="61" customFormat="1" ht="42.75" x14ac:dyDescent="0.2">
      <c r="B111" s="62"/>
      <c r="C111" s="63"/>
      <c r="D111" s="64"/>
      <c r="E111" s="65"/>
      <c r="F111" s="53"/>
      <c r="G111" s="53">
        <f t="shared" si="5"/>
        <v>36</v>
      </c>
      <c r="H111" s="53"/>
      <c r="I111" s="75" t="s">
        <v>100</v>
      </c>
      <c r="J111" s="76" t="s">
        <v>21</v>
      </c>
      <c r="K111" s="76">
        <v>74</v>
      </c>
      <c r="L111" s="73">
        <v>0</v>
      </c>
      <c r="M111" s="74">
        <f t="shared" si="4"/>
        <v>0</v>
      </c>
    </row>
    <row r="112" spans="2:13" s="61" customFormat="1" ht="42.75" x14ac:dyDescent="0.2">
      <c r="B112" s="62"/>
      <c r="C112" s="63"/>
      <c r="D112" s="64"/>
      <c r="E112" s="65"/>
      <c r="F112" s="53"/>
      <c r="G112" s="53">
        <f t="shared" si="5"/>
        <v>37</v>
      </c>
      <c r="H112" s="53"/>
      <c r="I112" s="75" t="s">
        <v>101</v>
      </c>
      <c r="J112" s="76" t="s">
        <v>21</v>
      </c>
      <c r="K112" s="76">
        <v>30</v>
      </c>
      <c r="L112" s="73">
        <v>0</v>
      </c>
      <c r="M112" s="74">
        <f t="shared" si="4"/>
        <v>0</v>
      </c>
    </row>
    <row r="113" spans="2:13" s="61" customFormat="1" ht="42.75" x14ac:dyDescent="0.2">
      <c r="B113" s="62"/>
      <c r="C113" s="63"/>
      <c r="D113" s="64"/>
      <c r="E113" s="65"/>
      <c r="F113" s="53"/>
      <c r="G113" s="53">
        <f t="shared" si="5"/>
        <v>38</v>
      </c>
      <c r="H113" s="53"/>
      <c r="I113" s="75" t="s">
        <v>102</v>
      </c>
      <c r="J113" s="76" t="s">
        <v>21</v>
      </c>
      <c r="K113" s="76">
        <v>104</v>
      </c>
      <c r="L113" s="73">
        <v>0</v>
      </c>
      <c r="M113" s="74">
        <f t="shared" si="4"/>
        <v>0</v>
      </c>
    </row>
    <row r="114" spans="2:13" s="61" customFormat="1" ht="57" x14ac:dyDescent="0.2">
      <c r="B114" s="62"/>
      <c r="C114" s="63"/>
      <c r="D114" s="64"/>
      <c r="E114" s="65"/>
      <c r="F114" s="53"/>
      <c r="G114" s="53">
        <f t="shared" si="5"/>
        <v>39</v>
      </c>
      <c r="H114" s="53"/>
      <c r="I114" s="75" t="s">
        <v>264</v>
      </c>
      <c r="J114" s="76" t="s">
        <v>46</v>
      </c>
      <c r="K114" s="76">
        <v>852</v>
      </c>
      <c r="L114" s="73">
        <v>0</v>
      </c>
      <c r="M114" s="74">
        <f t="shared" si="4"/>
        <v>0</v>
      </c>
    </row>
    <row r="115" spans="2:13" s="61" customFormat="1" ht="42.75" x14ac:dyDescent="0.2">
      <c r="B115" s="62"/>
      <c r="C115" s="63"/>
      <c r="D115" s="64"/>
      <c r="E115" s="65"/>
      <c r="F115" s="53"/>
      <c r="G115" s="53">
        <f t="shared" si="5"/>
        <v>40</v>
      </c>
      <c r="H115" s="53"/>
      <c r="I115" s="75" t="s">
        <v>265</v>
      </c>
      <c r="J115" s="76" t="s">
        <v>46</v>
      </c>
      <c r="K115" s="76">
        <v>210</v>
      </c>
      <c r="L115" s="73">
        <v>0</v>
      </c>
      <c r="M115" s="74">
        <f t="shared" si="4"/>
        <v>0</v>
      </c>
    </row>
    <row r="116" spans="2:13" s="61" customFormat="1" ht="57" x14ac:dyDescent="0.2">
      <c r="B116" s="62"/>
      <c r="C116" s="63"/>
      <c r="D116" s="64"/>
      <c r="E116" s="65"/>
      <c r="F116" s="53"/>
      <c r="G116" s="53">
        <f t="shared" si="5"/>
        <v>41</v>
      </c>
      <c r="H116" s="53"/>
      <c r="I116" s="75" t="s">
        <v>103</v>
      </c>
      <c r="J116" s="76" t="s">
        <v>21</v>
      </c>
      <c r="K116" s="76">
        <v>1</v>
      </c>
      <c r="L116" s="73">
        <v>0</v>
      </c>
      <c r="M116" s="74">
        <f t="shared" si="4"/>
        <v>0</v>
      </c>
    </row>
    <row r="117" spans="2:13" s="61" customFormat="1" ht="71.25" x14ac:dyDescent="0.2">
      <c r="B117" s="62"/>
      <c r="C117" s="63"/>
      <c r="D117" s="64"/>
      <c r="E117" s="65"/>
      <c r="F117" s="53"/>
      <c r="G117" s="53">
        <f t="shared" si="5"/>
        <v>42</v>
      </c>
      <c r="H117" s="53"/>
      <c r="I117" s="71" t="s">
        <v>222</v>
      </c>
      <c r="J117" s="72" t="s">
        <v>45</v>
      </c>
      <c r="K117" s="72">
        <v>47</v>
      </c>
      <c r="L117" s="73">
        <v>0</v>
      </c>
      <c r="M117" s="74">
        <f t="shared" si="4"/>
        <v>0</v>
      </c>
    </row>
    <row r="118" spans="2:13" s="61" customFormat="1" ht="71.25" x14ac:dyDescent="0.2">
      <c r="B118" s="62"/>
      <c r="C118" s="63"/>
      <c r="D118" s="64"/>
      <c r="E118" s="65"/>
      <c r="F118" s="53"/>
      <c r="G118" s="53">
        <f t="shared" si="5"/>
        <v>43</v>
      </c>
      <c r="H118" s="53"/>
      <c r="I118" s="71" t="s">
        <v>223</v>
      </c>
      <c r="J118" s="72" t="s">
        <v>45</v>
      </c>
      <c r="K118" s="72">
        <v>29</v>
      </c>
      <c r="L118" s="73">
        <v>0</v>
      </c>
      <c r="M118" s="74">
        <f t="shared" si="4"/>
        <v>0</v>
      </c>
    </row>
    <row r="119" spans="2:13" s="61" customFormat="1" ht="57" x14ac:dyDescent="0.2">
      <c r="B119" s="62"/>
      <c r="C119" s="63"/>
      <c r="D119" s="64"/>
      <c r="E119" s="65"/>
      <c r="F119" s="53"/>
      <c r="G119" s="53">
        <f t="shared" si="5"/>
        <v>44</v>
      </c>
      <c r="H119" s="53"/>
      <c r="I119" s="71" t="s">
        <v>104</v>
      </c>
      <c r="J119" s="72" t="s">
        <v>21</v>
      </c>
      <c r="K119" s="72">
        <v>75</v>
      </c>
      <c r="L119" s="73">
        <v>0</v>
      </c>
      <c r="M119" s="74">
        <f t="shared" si="4"/>
        <v>0</v>
      </c>
    </row>
    <row r="120" spans="2:13" s="61" customFormat="1" ht="57" x14ac:dyDescent="0.2">
      <c r="B120" s="62"/>
      <c r="C120" s="63"/>
      <c r="D120" s="64"/>
      <c r="E120" s="65"/>
      <c r="F120" s="53"/>
      <c r="G120" s="53">
        <f t="shared" si="5"/>
        <v>45</v>
      </c>
      <c r="H120" s="53"/>
      <c r="I120" s="71" t="s">
        <v>105</v>
      </c>
      <c r="J120" s="72" t="s">
        <v>21</v>
      </c>
      <c r="K120" s="72">
        <v>42</v>
      </c>
      <c r="L120" s="73">
        <v>0</v>
      </c>
      <c r="M120" s="74">
        <f t="shared" si="4"/>
        <v>0</v>
      </c>
    </row>
    <row r="121" spans="2:13" s="61" customFormat="1" ht="57" x14ac:dyDescent="0.2">
      <c r="B121" s="62"/>
      <c r="C121" s="63"/>
      <c r="D121" s="64"/>
      <c r="E121" s="65"/>
      <c r="F121" s="53"/>
      <c r="G121" s="53">
        <f t="shared" si="5"/>
        <v>46</v>
      </c>
      <c r="H121" s="53"/>
      <c r="I121" s="71" t="s">
        <v>106</v>
      </c>
      <c r="J121" s="72" t="s">
        <v>21</v>
      </c>
      <c r="K121" s="72">
        <v>20</v>
      </c>
      <c r="L121" s="73">
        <v>0</v>
      </c>
      <c r="M121" s="74">
        <f t="shared" si="4"/>
        <v>0</v>
      </c>
    </row>
    <row r="122" spans="2:13" s="61" customFormat="1" ht="57" x14ac:dyDescent="0.2">
      <c r="B122" s="62"/>
      <c r="C122" s="63"/>
      <c r="D122" s="64"/>
      <c r="E122" s="65"/>
      <c r="F122" s="53"/>
      <c r="G122" s="53">
        <f t="shared" si="5"/>
        <v>47</v>
      </c>
      <c r="H122" s="53"/>
      <c r="I122" s="71" t="s">
        <v>107</v>
      </c>
      <c r="J122" s="72" t="s">
        <v>21</v>
      </c>
      <c r="K122" s="72">
        <v>10</v>
      </c>
      <c r="L122" s="73">
        <v>0</v>
      </c>
      <c r="M122" s="74">
        <f t="shared" si="4"/>
        <v>0</v>
      </c>
    </row>
    <row r="123" spans="2:13" s="61" customFormat="1" ht="57" x14ac:dyDescent="0.2">
      <c r="B123" s="62"/>
      <c r="C123" s="63"/>
      <c r="D123" s="64"/>
      <c r="E123" s="65"/>
      <c r="F123" s="53"/>
      <c r="G123" s="53">
        <f t="shared" si="5"/>
        <v>48</v>
      </c>
      <c r="H123" s="53"/>
      <c r="I123" s="71" t="s">
        <v>108</v>
      </c>
      <c r="J123" s="72" t="s">
        <v>21</v>
      </c>
      <c r="K123" s="72">
        <f>25+17</f>
        <v>42</v>
      </c>
      <c r="L123" s="73">
        <v>0</v>
      </c>
      <c r="M123" s="74">
        <f t="shared" si="4"/>
        <v>0</v>
      </c>
    </row>
    <row r="124" spans="2:13" s="61" customFormat="1" ht="57" x14ac:dyDescent="0.2">
      <c r="B124" s="62"/>
      <c r="C124" s="63"/>
      <c r="D124" s="64"/>
      <c r="E124" s="65"/>
      <c r="F124" s="53"/>
      <c r="G124" s="53">
        <f t="shared" si="5"/>
        <v>49</v>
      </c>
      <c r="H124" s="53"/>
      <c r="I124" s="71" t="s">
        <v>109</v>
      </c>
      <c r="J124" s="72" t="s">
        <v>21</v>
      </c>
      <c r="K124" s="72">
        <v>20</v>
      </c>
      <c r="L124" s="73">
        <v>0</v>
      </c>
      <c r="M124" s="74">
        <f t="shared" si="4"/>
        <v>0</v>
      </c>
    </row>
    <row r="125" spans="2:13" s="61" customFormat="1" ht="57" x14ac:dyDescent="0.2">
      <c r="B125" s="62"/>
      <c r="C125" s="63"/>
      <c r="D125" s="64"/>
      <c r="E125" s="65"/>
      <c r="F125" s="53"/>
      <c r="G125" s="53">
        <f t="shared" si="5"/>
        <v>50</v>
      </c>
      <c r="H125" s="53"/>
      <c r="I125" s="71" t="s">
        <v>110</v>
      </c>
      <c r="J125" s="72" t="s">
        <v>21</v>
      </c>
      <c r="K125" s="72">
        <v>25</v>
      </c>
      <c r="L125" s="73">
        <v>0</v>
      </c>
      <c r="M125" s="74">
        <f t="shared" si="4"/>
        <v>0</v>
      </c>
    </row>
    <row r="126" spans="2:13" s="61" customFormat="1" ht="57" x14ac:dyDescent="0.2">
      <c r="B126" s="62"/>
      <c r="C126" s="63"/>
      <c r="D126" s="64"/>
      <c r="E126" s="65"/>
      <c r="F126" s="53"/>
      <c r="G126" s="53">
        <f t="shared" si="5"/>
        <v>51</v>
      </c>
      <c r="H126" s="53"/>
      <c r="I126" s="71" t="s">
        <v>111</v>
      </c>
      <c r="J126" s="72" t="s">
        <v>21</v>
      </c>
      <c r="K126" s="72">
        <v>8</v>
      </c>
      <c r="L126" s="73">
        <v>0</v>
      </c>
      <c r="M126" s="74">
        <f t="shared" si="4"/>
        <v>0</v>
      </c>
    </row>
    <row r="127" spans="2:13" s="61" customFormat="1" ht="42.75" x14ac:dyDescent="0.2">
      <c r="B127" s="62"/>
      <c r="C127" s="63"/>
      <c r="D127" s="64"/>
      <c r="E127" s="65"/>
      <c r="F127" s="53"/>
      <c r="G127" s="53">
        <f t="shared" si="5"/>
        <v>52</v>
      </c>
      <c r="H127" s="53"/>
      <c r="I127" s="71" t="s">
        <v>112</v>
      </c>
      <c r="J127" s="72" t="s">
        <v>21</v>
      </c>
      <c r="K127" s="72">
        <v>17</v>
      </c>
      <c r="L127" s="73">
        <v>0</v>
      </c>
      <c r="M127" s="74">
        <f t="shared" si="4"/>
        <v>0</v>
      </c>
    </row>
    <row r="128" spans="2:13" s="61" customFormat="1" ht="42.75" x14ac:dyDescent="0.2">
      <c r="B128" s="62"/>
      <c r="C128" s="63"/>
      <c r="D128" s="64"/>
      <c r="E128" s="65"/>
      <c r="F128" s="53"/>
      <c r="G128" s="53">
        <f t="shared" si="5"/>
        <v>53</v>
      </c>
      <c r="H128" s="53"/>
      <c r="I128" s="71" t="s">
        <v>113</v>
      </c>
      <c r="J128" s="72" t="s">
        <v>21</v>
      </c>
      <c r="K128" s="72">
        <v>8</v>
      </c>
      <c r="L128" s="73">
        <v>0</v>
      </c>
      <c r="M128" s="74">
        <f t="shared" si="4"/>
        <v>0</v>
      </c>
    </row>
    <row r="129" spans="2:13" s="61" customFormat="1" ht="42.75" x14ac:dyDescent="0.2">
      <c r="B129" s="62"/>
      <c r="C129" s="63"/>
      <c r="D129" s="64"/>
      <c r="E129" s="65"/>
      <c r="F129" s="53"/>
      <c r="G129" s="53">
        <f t="shared" si="5"/>
        <v>54</v>
      </c>
      <c r="H129" s="53"/>
      <c r="I129" s="71" t="s">
        <v>114</v>
      </c>
      <c r="J129" s="72" t="s">
        <v>21</v>
      </c>
      <c r="K129" s="72">
        <v>8</v>
      </c>
      <c r="L129" s="73">
        <v>0</v>
      </c>
      <c r="M129" s="74">
        <f t="shared" si="4"/>
        <v>0</v>
      </c>
    </row>
    <row r="130" spans="2:13" s="61" customFormat="1" ht="42.75" x14ac:dyDescent="0.2">
      <c r="B130" s="62"/>
      <c r="C130" s="63"/>
      <c r="D130" s="64"/>
      <c r="E130" s="65"/>
      <c r="F130" s="53"/>
      <c r="G130" s="53">
        <f t="shared" si="5"/>
        <v>55</v>
      </c>
      <c r="H130" s="53"/>
      <c r="I130" s="71" t="s">
        <v>115</v>
      </c>
      <c r="J130" s="72" t="s">
        <v>21</v>
      </c>
      <c r="K130" s="72">
        <v>2</v>
      </c>
      <c r="L130" s="73">
        <v>0</v>
      </c>
      <c r="M130" s="74">
        <f t="shared" si="4"/>
        <v>0</v>
      </c>
    </row>
    <row r="131" spans="2:13" s="61" customFormat="1" ht="42.75" x14ac:dyDescent="0.2">
      <c r="B131" s="62"/>
      <c r="C131" s="63"/>
      <c r="D131" s="64"/>
      <c r="E131" s="65"/>
      <c r="F131" s="53"/>
      <c r="G131" s="53">
        <f t="shared" si="5"/>
        <v>56</v>
      </c>
      <c r="H131" s="53"/>
      <c r="I131" s="71" t="s">
        <v>100</v>
      </c>
      <c r="J131" s="72" t="s">
        <v>21</v>
      </c>
      <c r="K131" s="72">
        <v>94</v>
      </c>
      <c r="L131" s="73">
        <v>0</v>
      </c>
      <c r="M131" s="74">
        <f t="shared" si="4"/>
        <v>0</v>
      </c>
    </row>
    <row r="132" spans="2:13" s="61" customFormat="1" ht="42.75" x14ac:dyDescent="0.2">
      <c r="B132" s="62"/>
      <c r="C132" s="63"/>
      <c r="D132" s="64"/>
      <c r="E132" s="65"/>
      <c r="F132" s="53"/>
      <c r="G132" s="53">
        <f t="shared" si="5"/>
        <v>57</v>
      </c>
      <c r="H132" s="53"/>
      <c r="I132" s="71" t="s">
        <v>101</v>
      </c>
      <c r="J132" s="72" t="s">
        <v>21</v>
      </c>
      <c r="K132" s="72">
        <v>48</v>
      </c>
      <c r="L132" s="73">
        <v>0</v>
      </c>
      <c r="M132" s="74">
        <f t="shared" si="4"/>
        <v>0</v>
      </c>
    </row>
    <row r="133" spans="2:13" s="61" customFormat="1" ht="42.75" x14ac:dyDescent="0.2">
      <c r="B133" s="62"/>
      <c r="C133" s="63"/>
      <c r="D133" s="64"/>
      <c r="E133" s="65"/>
      <c r="F133" s="53"/>
      <c r="G133" s="53">
        <f t="shared" si="5"/>
        <v>58</v>
      </c>
      <c r="H133" s="53"/>
      <c r="I133" s="71" t="s">
        <v>102</v>
      </c>
      <c r="J133" s="72" t="s">
        <v>21</v>
      </c>
      <c r="K133" s="72">
        <v>142</v>
      </c>
      <c r="L133" s="73">
        <v>0</v>
      </c>
      <c r="M133" s="74">
        <f t="shared" si="4"/>
        <v>0</v>
      </c>
    </row>
    <row r="134" spans="2:13" s="61" customFormat="1" ht="57" x14ac:dyDescent="0.2">
      <c r="B134" s="62"/>
      <c r="C134" s="63"/>
      <c r="D134" s="64"/>
      <c r="E134" s="65"/>
      <c r="F134" s="53"/>
      <c r="G134" s="53">
        <f t="shared" si="5"/>
        <v>59</v>
      </c>
      <c r="H134" s="53"/>
      <c r="I134" s="71" t="s">
        <v>266</v>
      </c>
      <c r="J134" s="72" t="s">
        <v>46</v>
      </c>
      <c r="K134" s="72">
        <v>274</v>
      </c>
      <c r="L134" s="73">
        <v>0</v>
      </c>
      <c r="M134" s="74">
        <f t="shared" si="4"/>
        <v>0</v>
      </c>
    </row>
    <row r="135" spans="2:13" s="61" customFormat="1" ht="42.75" x14ac:dyDescent="0.2">
      <c r="B135" s="62"/>
      <c r="C135" s="63"/>
      <c r="D135" s="64"/>
      <c r="E135" s="65"/>
      <c r="F135" s="53"/>
      <c r="G135" s="53">
        <f t="shared" si="5"/>
        <v>60</v>
      </c>
      <c r="H135" s="53"/>
      <c r="I135" s="71" t="s">
        <v>265</v>
      </c>
      <c r="J135" s="72" t="s">
        <v>46</v>
      </c>
      <c r="K135" s="72">
        <v>94</v>
      </c>
      <c r="L135" s="73">
        <v>0</v>
      </c>
      <c r="M135" s="74">
        <f t="shared" si="4"/>
        <v>0</v>
      </c>
    </row>
    <row r="136" spans="2:13" s="61" customFormat="1" ht="57" x14ac:dyDescent="0.2">
      <c r="B136" s="62"/>
      <c r="C136" s="63"/>
      <c r="D136" s="64"/>
      <c r="E136" s="65"/>
      <c r="F136" s="53"/>
      <c r="G136" s="53">
        <f t="shared" si="5"/>
        <v>61</v>
      </c>
      <c r="H136" s="53"/>
      <c r="I136" s="71" t="s">
        <v>103</v>
      </c>
      <c r="J136" s="72" t="s">
        <v>21</v>
      </c>
      <c r="K136" s="72">
        <v>1</v>
      </c>
      <c r="L136" s="73">
        <v>0</v>
      </c>
      <c r="M136" s="74">
        <f t="shared" si="4"/>
        <v>0</v>
      </c>
    </row>
    <row r="137" spans="2:13" s="61" customFormat="1" ht="85.5" x14ac:dyDescent="0.2">
      <c r="B137" s="85"/>
      <c r="C137" s="86"/>
      <c r="D137" s="87"/>
      <c r="E137" s="88"/>
      <c r="F137" s="53"/>
      <c r="G137" s="53">
        <f t="shared" si="5"/>
        <v>62</v>
      </c>
      <c r="H137" s="89" t="s">
        <v>22</v>
      </c>
      <c r="I137" s="71" t="s">
        <v>303</v>
      </c>
      <c r="J137" s="72" t="s">
        <v>21</v>
      </c>
      <c r="K137" s="72">
        <v>6</v>
      </c>
      <c r="L137" s="73">
        <v>0</v>
      </c>
      <c r="M137" s="74">
        <f t="shared" si="4"/>
        <v>0</v>
      </c>
    </row>
    <row r="138" spans="2:13" s="61" customFormat="1" ht="99.75" x14ac:dyDescent="0.2">
      <c r="B138" s="85"/>
      <c r="C138" s="86"/>
      <c r="D138" s="87"/>
      <c r="E138" s="88"/>
      <c r="F138" s="53"/>
      <c r="G138" s="53">
        <f t="shared" si="5"/>
        <v>63</v>
      </c>
      <c r="H138" s="89" t="s">
        <v>40</v>
      </c>
      <c r="I138" s="90" t="s">
        <v>304</v>
      </c>
      <c r="J138" s="72" t="s">
        <v>21</v>
      </c>
      <c r="K138" s="72">
        <v>12</v>
      </c>
      <c r="L138" s="73">
        <v>0</v>
      </c>
      <c r="M138" s="74">
        <f t="shared" si="4"/>
        <v>0</v>
      </c>
    </row>
    <row r="139" spans="2:13" s="61" customFormat="1" ht="84.75" customHeight="1" x14ac:dyDescent="0.2">
      <c r="B139" s="85"/>
      <c r="C139" s="86"/>
      <c r="D139" s="87"/>
      <c r="E139" s="88"/>
      <c r="F139" s="53"/>
      <c r="G139" s="53">
        <f t="shared" si="5"/>
        <v>64</v>
      </c>
      <c r="H139" s="89" t="s">
        <v>23</v>
      </c>
      <c r="I139" s="90" t="s">
        <v>305</v>
      </c>
      <c r="J139" s="72" t="s">
        <v>21</v>
      </c>
      <c r="K139" s="72">
        <v>2</v>
      </c>
      <c r="L139" s="73">
        <v>0</v>
      </c>
      <c r="M139" s="74">
        <f t="shared" si="4"/>
        <v>0</v>
      </c>
    </row>
    <row r="140" spans="2:13" s="61" customFormat="1" ht="84.75" customHeight="1" x14ac:dyDescent="0.2">
      <c r="B140" s="85"/>
      <c r="C140" s="86"/>
      <c r="D140" s="87"/>
      <c r="E140" s="88"/>
      <c r="F140" s="53"/>
      <c r="G140" s="53">
        <f t="shared" si="5"/>
        <v>65</v>
      </c>
      <c r="H140" s="89" t="s">
        <v>41</v>
      </c>
      <c r="I140" s="90" t="s">
        <v>306</v>
      </c>
      <c r="J140" s="72" t="s">
        <v>21</v>
      </c>
      <c r="K140" s="72">
        <v>14</v>
      </c>
      <c r="L140" s="73">
        <v>0</v>
      </c>
      <c r="M140" s="74">
        <f t="shared" ref="M140:M189" si="6">L140*K140</f>
        <v>0</v>
      </c>
    </row>
    <row r="141" spans="2:13" s="61" customFormat="1" ht="99.75" x14ac:dyDescent="0.2">
      <c r="B141" s="85"/>
      <c r="C141" s="86"/>
      <c r="D141" s="87"/>
      <c r="E141" s="88"/>
      <c r="F141" s="53"/>
      <c r="G141" s="53">
        <f t="shared" si="5"/>
        <v>66</v>
      </c>
      <c r="H141" s="89" t="s">
        <v>24</v>
      </c>
      <c r="I141" s="90" t="s">
        <v>307</v>
      </c>
      <c r="J141" s="72" t="s">
        <v>21</v>
      </c>
      <c r="K141" s="72">
        <v>4</v>
      </c>
      <c r="L141" s="73">
        <v>0</v>
      </c>
      <c r="M141" s="74">
        <f t="shared" si="6"/>
        <v>0</v>
      </c>
    </row>
    <row r="142" spans="2:13" s="61" customFormat="1" ht="99.75" x14ac:dyDescent="0.2">
      <c r="B142" s="85"/>
      <c r="C142" s="86"/>
      <c r="D142" s="87"/>
      <c r="E142" s="88"/>
      <c r="F142" s="53"/>
      <c r="G142" s="53">
        <f t="shared" ref="G142:G189" si="7">G141+1</f>
        <v>67</v>
      </c>
      <c r="H142" s="89" t="s">
        <v>42</v>
      </c>
      <c r="I142" s="90" t="s">
        <v>308</v>
      </c>
      <c r="J142" s="72" t="s">
        <v>21</v>
      </c>
      <c r="K142" s="72">
        <v>18</v>
      </c>
      <c r="L142" s="73">
        <v>0</v>
      </c>
      <c r="M142" s="74">
        <f t="shared" si="6"/>
        <v>0</v>
      </c>
    </row>
    <row r="143" spans="2:13" s="61" customFormat="1" ht="99.75" x14ac:dyDescent="0.2">
      <c r="B143" s="85"/>
      <c r="C143" s="86"/>
      <c r="D143" s="87"/>
      <c r="E143" s="88"/>
      <c r="F143" s="53"/>
      <c r="G143" s="53">
        <f t="shared" si="7"/>
        <v>68</v>
      </c>
      <c r="H143" s="89" t="s">
        <v>43</v>
      </c>
      <c r="I143" s="90" t="s">
        <v>309</v>
      </c>
      <c r="J143" s="72" t="s">
        <v>21</v>
      </c>
      <c r="K143" s="72">
        <v>15</v>
      </c>
      <c r="L143" s="73">
        <v>0</v>
      </c>
      <c r="M143" s="74">
        <f t="shared" si="6"/>
        <v>0</v>
      </c>
    </row>
    <row r="144" spans="2:13" s="61" customFormat="1" ht="84.75" customHeight="1" x14ac:dyDescent="0.2">
      <c r="B144" s="85"/>
      <c r="C144" s="86"/>
      <c r="D144" s="87"/>
      <c r="E144" s="88"/>
      <c r="F144" s="53"/>
      <c r="G144" s="53">
        <f t="shared" si="7"/>
        <v>69</v>
      </c>
      <c r="H144" s="89" t="s">
        <v>29</v>
      </c>
      <c r="I144" s="90" t="s">
        <v>310</v>
      </c>
      <c r="J144" s="72" t="s">
        <v>21</v>
      </c>
      <c r="K144" s="72">
        <v>2</v>
      </c>
      <c r="L144" s="73">
        <v>0</v>
      </c>
      <c r="M144" s="74">
        <f t="shared" si="6"/>
        <v>0</v>
      </c>
    </row>
    <row r="145" spans="2:13" s="61" customFormat="1" ht="99.75" x14ac:dyDescent="0.2">
      <c r="B145" s="85"/>
      <c r="C145" s="86"/>
      <c r="D145" s="87"/>
      <c r="E145" s="88"/>
      <c r="F145" s="53"/>
      <c r="G145" s="53">
        <f t="shared" si="7"/>
        <v>70</v>
      </c>
      <c r="H145" s="89" t="s">
        <v>44</v>
      </c>
      <c r="I145" s="90" t="s">
        <v>311</v>
      </c>
      <c r="J145" s="72" t="s">
        <v>21</v>
      </c>
      <c r="K145" s="72">
        <v>25</v>
      </c>
      <c r="L145" s="73">
        <v>0</v>
      </c>
      <c r="M145" s="74">
        <f t="shared" si="6"/>
        <v>0</v>
      </c>
    </row>
    <row r="146" spans="2:13" s="61" customFormat="1" ht="99.75" x14ac:dyDescent="0.2">
      <c r="B146" s="85"/>
      <c r="C146" s="86"/>
      <c r="D146" s="87"/>
      <c r="E146" s="88"/>
      <c r="F146" s="53"/>
      <c r="G146" s="53">
        <f t="shared" si="7"/>
        <v>71</v>
      </c>
      <c r="H146" s="89" t="s">
        <v>32</v>
      </c>
      <c r="I146" s="90" t="s">
        <v>312</v>
      </c>
      <c r="J146" s="72" t="s">
        <v>21</v>
      </c>
      <c r="K146" s="72">
        <v>1</v>
      </c>
      <c r="L146" s="73">
        <v>0</v>
      </c>
      <c r="M146" s="74">
        <f t="shared" si="6"/>
        <v>0</v>
      </c>
    </row>
    <row r="147" spans="2:13" s="61" customFormat="1" ht="57" x14ac:dyDescent="0.2">
      <c r="B147" s="85"/>
      <c r="C147" s="86"/>
      <c r="D147" s="87"/>
      <c r="E147" s="88"/>
      <c r="F147" s="53"/>
      <c r="G147" s="53">
        <f t="shared" si="7"/>
        <v>72</v>
      </c>
      <c r="H147" s="89" t="s">
        <v>34</v>
      </c>
      <c r="I147" s="90" t="s">
        <v>118</v>
      </c>
      <c r="J147" s="72" t="s">
        <v>21</v>
      </c>
      <c r="K147" s="72">
        <v>25</v>
      </c>
      <c r="L147" s="73">
        <v>0</v>
      </c>
      <c r="M147" s="74">
        <f t="shared" si="6"/>
        <v>0</v>
      </c>
    </row>
    <row r="148" spans="2:13" s="61" customFormat="1" ht="57" x14ac:dyDescent="0.2">
      <c r="B148" s="85"/>
      <c r="C148" s="86"/>
      <c r="D148" s="87"/>
      <c r="E148" s="88"/>
      <c r="F148" s="53"/>
      <c r="G148" s="53">
        <f t="shared" si="7"/>
        <v>73</v>
      </c>
      <c r="H148" s="91" t="s">
        <v>35</v>
      </c>
      <c r="I148" s="90" t="s">
        <v>119</v>
      </c>
      <c r="J148" s="72" t="s">
        <v>21</v>
      </c>
      <c r="K148" s="72">
        <v>1</v>
      </c>
      <c r="L148" s="73">
        <v>0</v>
      </c>
      <c r="M148" s="74">
        <f t="shared" si="6"/>
        <v>0</v>
      </c>
    </row>
    <row r="149" spans="2:13" s="61" customFormat="1" ht="42.75" x14ac:dyDescent="0.2">
      <c r="B149" s="85"/>
      <c r="C149" s="86"/>
      <c r="D149" s="87"/>
      <c r="E149" s="88"/>
      <c r="F149" s="53"/>
      <c r="G149" s="53">
        <f t="shared" si="7"/>
        <v>74</v>
      </c>
      <c r="H149" s="89" t="s">
        <v>36</v>
      </c>
      <c r="I149" s="90" t="s">
        <v>120</v>
      </c>
      <c r="J149" s="72" t="s">
        <v>21</v>
      </c>
      <c r="K149" s="72">
        <v>20</v>
      </c>
      <c r="L149" s="73">
        <v>0</v>
      </c>
      <c r="M149" s="74">
        <f t="shared" si="6"/>
        <v>0</v>
      </c>
    </row>
    <row r="150" spans="2:13" s="61" customFormat="1" ht="57" x14ac:dyDescent="0.2">
      <c r="B150" s="85"/>
      <c r="C150" s="86"/>
      <c r="D150" s="87"/>
      <c r="E150" s="88"/>
      <c r="F150" s="53"/>
      <c r="G150" s="53">
        <f t="shared" si="7"/>
        <v>75</v>
      </c>
      <c r="H150" s="89"/>
      <c r="I150" s="90" t="s">
        <v>121</v>
      </c>
      <c r="J150" s="72" t="s">
        <v>21</v>
      </c>
      <c r="K150" s="72">
        <v>10</v>
      </c>
      <c r="L150" s="73">
        <v>0</v>
      </c>
      <c r="M150" s="74">
        <f t="shared" si="6"/>
        <v>0</v>
      </c>
    </row>
    <row r="151" spans="2:13" s="61" customFormat="1" ht="57" x14ac:dyDescent="0.2">
      <c r="B151" s="85"/>
      <c r="C151" s="86"/>
      <c r="D151" s="87"/>
      <c r="E151" s="88"/>
      <c r="F151" s="53"/>
      <c r="G151" s="53">
        <f t="shared" si="7"/>
        <v>76</v>
      </c>
      <c r="H151" s="89"/>
      <c r="I151" s="90" t="s">
        <v>122</v>
      </c>
      <c r="J151" s="72" t="s">
        <v>21</v>
      </c>
      <c r="K151" s="72">
        <v>10</v>
      </c>
      <c r="L151" s="73">
        <v>0</v>
      </c>
      <c r="M151" s="74">
        <f t="shared" si="6"/>
        <v>0</v>
      </c>
    </row>
    <row r="152" spans="2:13" s="61" customFormat="1" ht="57" x14ac:dyDescent="0.2">
      <c r="B152" s="85"/>
      <c r="C152" s="86"/>
      <c r="D152" s="87"/>
      <c r="E152" s="88"/>
      <c r="F152" s="53"/>
      <c r="G152" s="53">
        <f t="shared" si="7"/>
        <v>77</v>
      </c>
      <c r="H152" s="92"/>
      <c r="I152" s="90" t="s">
        <v>123</v>
      </c>
      <c r="J152" s="72" t="s">
        <v>21</v>
      </c>
      <c r="K152" s="72">
        <v>13</v>
      </c>
      <c r="L152" s="73">
        <v>0</v>
      </c>
      <c r="M152" s="74">
        <f t="shared" si="6"/>
        <v>0</v>
      </c>
    </row>
    <row r="153" spans="2:13" s="61" customFormat="1" ht="42.75" x14ac:dyDescent="0.2">
      <c r="B153" s="85"/>
      <c r="C153" s="86"/>
      <c r="D153" s="87"/>
      <c r="E153" s="88"/>
      <c r="F153" s="53"/>
      <c r="G153" s="53">
        <f t="shared" si="7"/>
        <v>78</v>
      </c>
      <c r="H153" s="93"/>
      <c r="I153" s="90" t="s">
        <v>124</v>
      </c>
      <c r="J153" s="72" t="s">
        <v>21</v>
      </c>
      <c r="K153" s="72">
        <v>6</v>
      </c>
      <c r="L153" s="73">
        <v>0</v>
      </c>
      <c r="M153" s="74">
        <f t="shared" si="6"/>
        <v>0</v>
      </c>
    </row>
    <row r="154" spans="2:13" s="61" customFormat="1" ht="57" x14ac:dyDescent="0.2">
      <c r="B154" s="85"/>
      <c r="C154" s="86"/>
      <c r="D154" s="87"/>
      <c r="E154" s="88"/>
      <c r="F154" s="53"/>
      <c r="G154" s="53">
        <f t="shared" si="7"/>
        <v>79</v>
      </c>
      <c r="H154" s="93"/>
      <c r="I154" s="90" t="s">
        <v>125</v>
      </c>
      <c r="J154" s="72" t="s">
        <v>21</v>
      </c>
      <c r="K154" s="72">
        <v>18</v>
      </c>
      <c r="L154" s="73">
        <v>0</v>
      </c>
      <c r="M154" s="74">
        <f t="shared" si="6"/>
        <v>0</v>
      </c>
    </row>
    <row r="155" spans="2:13" s="61" customFormat="1" ht="57" x14ac:dyDescent="0.2">
      <c r="B155" s="85"/>
      <c r="C155" s="86"/>
      <c r="D155" s="87"/>
      <c r="E155" s="88"/>
      <c r="F155" s="53"/>
      <c r="G155" s="53">
        <f t="shared" si="7"/>
        <v>80</v>
      </c>
      <c r="H155" s="93"/>
      <c r="I155" s="90" t="s">
        <v>126</v>
      </c>
      <c r="J155" s="72" t="s">
        <v>21</v>
      </c>
      <c r="K155" s="72">
        <v>8</v>
      </c>
      <c r="L155" s="73">
        <v>0</v>
      </c>
      <c r="M155" s="74">
        <f t="shared" si="6"/>
        <v>0</v>
      </c>
    </row>
    <row r="156" spans="2:13" s="61" customFormat="1" ht="85.5" x14ac:dyDescent="0.2">
      <c r="B156" s="85"/>
      <c r="C156" s="86"/>
      <c r="D156" s="87"/>
      <c r="E156" s="88"/>
      <c r="F156" s="53"/>
      <c r="G156" s="53">
        <f t="shared" si="7"/>
        <v>81</v>
      </c>
      <c r="H156" s="93"/>
      <c r="I156" s="90" t="s">
        <v>127</v>
      </c>
      <c r="J156" s="72" t="s">
        <v>21</v>
      </c>
      <c r="K156" s="72">
        <v>3</v>
      </c>
      <c r="L156" s="73">
        <v>0</v>
      </c>
      <c r="M156" s="74">
        <f t="shared" si="6"/>
        <v>0</v>
      </c>
    </row>
    <row r="157" spans="2:13" s="61" customFormat="1" ht="71.25" x14ac:dyDescent="0.2">
      <c r="B157" s="85"/>
      <c r="C157" s="86"/>
      <c r="D157" s="87"/>
      <c r="E157" s="88"/>
      <c r="F157" s="53"/>
      <c r="G157" s="53">
        <f t="shared" si="7"/>
        <v>82</v>
      </c>
      <c r="H157" s="93"/>
      <c r="I157" s="90" t="s">
        <v>128</v>
      </c>
      <c r="J157" s="72" t="s">
        <v>21</v>
      </c>
      <c r="K157" s="72">
        <v>7</v>
      </c>
      <c r="L157" s="73">
        <v>0</v>
      </c>
      <c r="M157" s="74">
        <f t="shared" si="6"/>
        <v>0</v>
      </c>
    </row>
    <row r="158" spans="2:13" s="61" customFormat="1" ht="71.25" x14ac:dyDescent="0.2">
      <c r="B158" s="85"/>
      <c r="C158" s="86"/>
      <c r="D158" s="87"/>
      <c r="E158" s="88"/>
      <c r="F158" s="53"/>
      <c r="G158" s="53">
        <f t="shared" si="7"/>
        <v>83</v>
      </c>
      <c r="H158" s="93"/>
      <c r="I158" s="90" t="s">
        <v>230</v>
      </c>
      <c r="J158" s="72" t="s">
        <v>45</v>
      </c>
      <c r="K158" s="72">
        <v>85</v>
      </c>
      <c r="L158" s="73">
        <v>0</v>
      </c>
      <c r="M158" s="74">
        <f t="shared" si="6"/>
        <v>0</v>
      </c>
    </row>
    <row r="159" spans="2:13" s="61" customFormat="1" ht="57" x14ac:dyDescent="0.2">
      <c r="B159" s="85"/>
      <c r="C159" s="86"/>
      <c r="D159" s="87"/>
      <c r="E159" s="88"/>
      <c r="F159" s="53"/>
      <c r="G159" s="53">
        <f t="shared" si="7"/>
        <v>84</v>
      </c>
      <c r="H159" s="93"/>
      <c r="I159" s="90" t="s">
        <v>104</v>
      </c>
      <c r="J159" s="72" t="s">
        <v>21</v>
      </c>
      <c r="K159" s="72">
        <v>170</v>
      </c>
      <c r="L159" s="73">
        <v>0</v>
      </c>
      <c r="M159" s="74">
        <f t="shared" si="6"/>
        <v>0</v>
      </c>
    </row>
    <row r="160" spans="2:13" s="61" customFormat="1" ht="57" x14ac:dyDescent="0.2">
      <c r="B160" s="85"/>
      <c r="C160" s="86"/>
      <c r="D160" s="87"/>
      <c r="E160" s="88"/>
      <c r="F160" s="53"/>
      <c r="G160" s="53">
        <f t="shared" si="7"/>
        <v>85</v>
      </c>
      <c r="H160" s="93"/>
      <c r="I160" s="90" t="s">
        <v>106</v>
      </c>
      <c r="J160" s="72" t="s">
        <v>21</v>
      </c>
      <c r="K160" s="72">
        <v>26</v>
      </c>
      <c r="L160" s="73">
        <v>0</v>
      </c>
      <c r="M160" s="74">
        <f t="shared" si="6"/>
        <v>0</v>
      </c>
    </row>
    <row r="161" spans="2:13" s="61" customFormat="1" ht="57" x14ac:dyDescent="0.2">
      <c r="B161" s="85"/>
      <c r="C161" s="86"/>
      <c r="D161" s="87"/>
      <c r="E161" s="88"/>
      <c r="F161" s="53"/>
      <c r="G161" s="53">
        <f t="shared" si="7"/>
        <v>86</v>
      </c>
      <c r="H161" s="93"/>
      <c r="I161" s="90" t="s">
        <v>108</v>
      </c>
      <c r="J161" s="72" t="s">
        <v>21</v>
      </c>
      <c r="K161" s="72">
        <v>195</v>
      </c>
      <c r="L161" s="73">
        <v>0</v>
      </c>
      <c r="M161" s="74">
        <f t="shared" si="6"/>
        <v>0</v>
      </c>
    </row>
    <row r="162" spans="2:13" s="61" customFormat="1" ht="57" x14ac:dyDescent="0.2">
      <c r="B162" s="85"/>
      <c r="C162" s="86"/>
      <c r="D162" s="87"/>
      <c r="E162" s="88"/>
      <c r="F162" s="53"/>
      <c r="G162" s="53">
        <f t="shared" si="7"/>
        <v>87</v>
      </c>
      <c r="H162" s="93"/>
      <c r="I162" s="90" t="s">
        <v>110</v>
      </c>
      <c r="J162" s="72" t="s">
        <v>21</v>
      </c>
      <c r="K162" s="72">
        <v>65</v>
      </c>
      <c r="L162" s="73">
        <v>0</v>
      </c>
      <c r="M162" s="74">
        <f t="shared" si="6"/>
        <v>0</v>
      </c>
    </row>
    <row r="163" spans="2:13" s="61" customFormat="1" ht="42.75" x14ac:dyDescent="0.2">
      <c r="B163" s="85"/>
      <c r="C163" s="86"/>
      <c r="D163" s="87"/>
      <c r="E163" s="88"/>
      <c r="F163" s="53"/>
      <c r="G163" s="53">
        <f t="shared" si="7"/>
        <v>88</v>
      </c>
      <c r="H163" s="93"/>
      <c r="I163" s="90" t="s">
        <v>113</v>
      </c>
      <c r="J163" s="72" t="s">
        <v>21</v>
      </c>
      <c r="K163" s="72">
        <v>65</v>
      </c>
      <c r="L163" s="73">
        <v>0</v>
      </c>
      <c r="M163" s="74">
        <f t="shared" si="6"/>
        <v>0</v>
      </c>
    </row>
    <row r="164" spans="2:13" s="61" customFormat="1" ht="42.75" x14ac:dyDescent="0.2">
      <c r="B164" s="85"/>
      <c r="C164" s="86"/>
      <c r="D164" s="87"/>
      <c r="E164" s="88"/>
      <c r="F164" s="53"/>
      <c r="G164" s="53">
        <f t="shared" si="7"/>
        <v>89</v>
      </c>
      <c r="H164" s="93"/>
      <c r="I164" s="90" t="s">
        <v>115</v>
      </c>
      <c r="J164" s="72" t="s">
        <v>21</v>
      </c>
      <c r="K164" s="72">
        <v>3</v>
      </c>
      <c r="L164" s="73">
        <v>0</v>
      </c>
      <c r="M164" s="74">
        <f t="shared" si="6"/>
        <v>0</v>
      </c>
    </row>
    <row r="165" spans="2:13" s="61" customFormat="1" ht="57" x14ac:dyDescent="0.2">
      <c r="B165" s="85"/>
      <c r="C165" s="86"/>
      <c r="D165" s="87"/>
      <c r="E165" s="88"/>
      <c r="F165" s="53"/>
      <c r="G165" s="53">
        <f t="shared" si="7"/>
        <v>90</v>
      </c>
      <c r="H165" s="93"/>
      <c r="I165" s="90" t="s">
        <v>269</v>
      </c>
      <c r="J165" s="72" t="s">
        <v>46</v>
      </c>
      <c r="K165" s="72">
        <v>945</v>
      </c>
      <c r="L165" s="73">
        <v>0</v>
      </c>
      <c r="M165" s="74">
        <f t="shared" si="6"/>
        <v>0</v>
      </c>
    </row>
    <row r="166" spans="2:13" s="61" customFormat="1" ht="42.75" x14ac:dyDescent="0.2">
      <c r="B166" s="85"/>
      <c r="C166" s="86"/>
      <c r="D166" s="87"/>
      <c r="E166" s="88"/>
      <c r="F166" s="53"/>
      <c r="G166" s="53">
        <f t="shared" si="7"/>
        <v>91</v>
      </c>
      <c r="H166" s="93"/>
      <c r="I166" s="90" t="s">
        <v>265</v>
      </c>
      <c r="J166" s="72" t="s">
        <v>46</v>
      </c>
      <c r="K166" s="72">
        <v>443</v>
      </c>
      <c r="L166" s="73">
        <v>0</v>
      </c>
      <c r="M166" s="74">
        <f t="shared" si="6"/>
        <v>0</v>
      </c>
    </row>
    <row r="167" spans="2:13" s="61" customFormat="1" ht="56.25" customHeight="1" x14ac:dyDescent="0.2">
      <c r="B167" s="85"/>
      <c r="C167" s="86"/>
      <c r="D167" s="87"/>
      <c r="E167" s="88"/>
      <c r="F167" s="53"/>
      <c r="G167" s="53">
        <f t="shared" si="7"/>
        <v>92</v>
      </c>
      <c r="H167" s="93"/>
      <c r="I167" s="90" t="s">
        <v>270</v>
      </c>
      <c r="J167" s="72" t="s">
        <v>46</v>
      </c>
      <c r="K167" s="72">
        <v>128</v>
      </c>
      <c r="L167" s="73">
        <v>0</v>
      </c>
      <c r="M167" s="74">
        <f t="shared" si="6"/>
        <v>0</v>
      </c>
    </row>
    <row r="168" spans="2:13" s="61" customFormat="1" ht="57" x14ac:dyDescent="0.2">
      <c r="B168" s="85"/>
      <c r="C168" s="86"/>
      <c r="D168" s="87"/>
      <c r="E168" s="88"/>
      <c r="F168" s="53"/>
      <c r="G168" s="53">
        <f t="shared" si="7"/>
        <v>93</v>
      </c>
      <c r="H168" s="93"/>
      <c r="I168" s="90" t="s">
        <v>103</v>
      </c>
      <c r="J168" s="72" t="s">
        <v>21</v>
      </c>
      <c r="K168" s="72">
        <v>2</v>
      </c>
      <c r="L168" s="73">
        <v>0</v>
      </c>
      <c r="M168" s="74">
        <f t="shared" si="6"/>
        <v>0</v>
      </c>
    </row>
    <row r="169" spans="2:13" s="61" customFormat="1" ht="42.75" x14ac:dyDescent="0.2">
      <c r="B169" s="85"/>
      <c r="C169" s="86"/>
      <c r="D169" s="87"/>
      <c r="E169" s="88"/>
      <c r="F169" s="53"/>
      <c r="G169" s="53">
        <f t="shared" si="7"/>
        <v>94</v>
      </c>
      <c r="H169" s="93"/>
      <c r="I169" s="90" t="s">
        <v>100</v>
      </c>
      <c r="J169" s="72" t="s">
        <v>21</v>
      </c>
      <c r="K169" s="72">
        <v>170</v>
      </c>
      <c r="L169" s="73">
        <v>0</v>
      </c>
      <c r="M169" s="74">
        <f t="shared" si="6"/>
        <v>0</v>
      </c>
    </row>
    <row r="170" spans="2:13" s="61" customFormat="1" ht="57" x14ac:dyDescent="0.2">
      <c r="B170" s="85"/>
      <c r="C170" s="86"/>
      <c r="D170" s="87"/>
      <c r="E170" s="88"/>
      <c r="F170" s="53"/>
      <c r="G170" s="53">
        <f t="shared" si="7"/>
        <v>95</v>
      </c>
      <c r="H170" s="93"/>
      <c r="I170" s="90" t="s">
        <v>129</v>
      </c>
      <c r="J170" s="72" t="s">
        <v>21</v>
      </c>
      <c r="K170" s="72">
        <v>170</v>
      </c>
      <c r="L170" s="73">
        <v>0</v>
      </c>
      <c r="M170" s="74">
        <f t="shared" si="6"/>
        <v>0</v>
      </c>
    </row>
    <row r="171" spans="2:13" s="61" customFormat="1" ht="71.25" x14ac:dyDescent="0.2">
      <c r="B171" s="85"/>
      <c r="C171" s="86"/>
      <c r="D171" s="87"/>
      <c r="E171" s="88"/>
      <c r="F171" s="53"/>
      <c r="G171" s="53">
        <f t="shared" si="7"/>
        <v>96</v>
      </c>
      <c r="H171" s="93"/>
      <c r="I171" s="90" t="s">
        <v>222</v>
      </c>
      <c r="J171" s="72" t="s">
        <v>45</v>
      </c>
      <c r="K171" s="72">
        <v>72</v>
      </c>
      <c r="L171" s="73">
        <v>0</v>
      </c>
      <c r="M171" s="74">
        <f t="shared" si="6"/>
        <v>0</v>
      </c>
    </row>
    <row r="172" spans="2:13" s="61" customFormat="1" ht="57" x14ac:dyDescent="0.2">
      <c r="B172" s="85"/>
      <c r="C172" s="86"/>
      <c r="D172" s="87"/>
      <c r="E172" s="88"/>
      <c r="F172" s="53"/>
      <c r="G172" s="53">
        <f t="shared" si="7"/>
        <v>97</v>
      </c>
      <c r="H172" s="93"/>
      <c r="I172" s="90" t="s">
        <v>229</v>
      </c>
      <c r="J172" s="72" t="s">
        <v>45</v>
      </c>
      <c r="K172" s="72">
        <v>25</v>
      </c>
      <c r="L172" s="73">
        <v>0</v>
      </c>
      <c r="M172" s="74">
        <f t="shared" si="6"/>
        <v>0</v>
      </c>
    </row>
    <row r="173" spans="2:13" s="61" customFormat="1" ht="57" x14ac:dyDescent="0.2">
      <c r="B173" s="85"/>
      <c r="C173" s="86"/>
      <c r="D173" s="87"/>
      <c r="E173" s="88"/>
      <c r="F173" s="53"/>
      <c r="G173" s="53">
        <f t="shared" si="7"/>
        <v>98</v>
      </c>
      <c r="H173" s="93"/>
      <c r="I173" s="94" t="s">
        <v>104</v>
      </c>
      <c r="J173" s="95" t="s">
        <v>21</v>
      </c>
      <c r="K173" s="96">
        <v>144</v>
      </c>
      <c r="L173" s="73">
        <v>0</v>
      </c>
      <c r="M173" s="74">
        <f t="shared" si="6"/>
        <v>0</v>
      </c>
    </row>
    <row r="174" spans="2:13" s="61" customFormat="1" ht="57" x14ac:dyDescent="0.2">
      <c r="B174" s="85"/>
      <c r="C174" s="86"/>
      <c r="D174" s="87"/>
      <c r="E174" s="88"/>
      <c r="F174" s="53"/>
      <c r="G174" s="53">
        <f t="shared" si="7"/>
        <v>99</v>
      </c>
      <c r="H174" s="93"/>
      <c r="I174" s="90" t="s">
        <v>105</v>
      </c>
      <c r="J174" s="72" t="s">
        <v>21</v>
      </c>
      <c r="K174" s="72">
        <v>50</v>
      </c>
      <c r="L174" s="73">
        <v>0</v>
      </c>
      <c r="M174" s="74">
        <f t="shared" si="6"/>
        <v>0</v>
      </c>
    </row>
    <row r="175" spans="2:13" s="61" customFormat="1" ht="57" x14ac:dyDescent="0.2">
      <c r="B175" s="85"/>
      <c r="C175" s="86"/>
      <c r="D175" s="87"/>
      <c r="E175" s="88"/>
      <c r="F175" s="53"/>
      <c r="G175" s="53">
        <f t="shared" si="7"/>
        <v>100</v>
      </c>
      <c r="H175" s="93"/>
      <c r="I175" s="94" t="s">
        <v>106</v>
      </c>
      <c r="J175" s="95" t="s">
        <v>21</v>
      </c>
      <c r="K175" s="96">
        <v>28</v>
      </c>
      <c r="L175" s="73">
        <v>0</v>
      </c>
      <c r="M175" s="74">
        <f t="shared" si="6"/>
        <v>0</v>
      </c>
    </row>
    <row r="176" spans="2:13" s="61" customFormat="1" ht="57" x14ac:dyDescent="0.2">
      <c r="B176" s="85"/>
      <c r="C176" s="86"/>
      <c r="D176" s="87"/>
      <c r="E176" s="88"/>
      <c r="F176" s="53"/>
      <c r="G176" s="53">
        <f t="shared" si="7"/>
        <v>101</v>
      </c>
      <c r="H176" s="93"/>
      <c r="I176" s="90" t="s">
        <v>107</v>
      </c>
      <c r="J176" s="72" t="s">
        <v>21</v>
      </c>
      <c r="K176" s="72">
        <v>10</v>
      </c>
      <c r="L176" s="73">
        <v>0</v>
      </c>
      <c r="M176" s="74">
        <f t="shared" si="6"/>
        <v>0</v>
      </c>
    </row>
    <row r="177" spans="2:13" s="61" customFormat="1" ht="57" x14ac:dyDescent="0.2">
      <c r="B177" s="85"/>
      <c r="C177" s="86"/>
      <c r="D177" s="87"/>
      <c r="E177" s="88"/>
      <c r="F177" s="53"/>
      <c r="G177" s="53">
        <f t="shared" si="7"/>
        <v>102</v>
      </c>
      <c r="H177" s="93"/>
      <c r="I177" s="94" t="s">
        <v>108</v>
      </c>
      <c r="J177" s="95" t="s">
        <v>21</v>
      </c>
      <c r="K177" s="96">
        <v>75</v>
      </c>
      <c r="L177" s="73">
        <v>0</v>
      </c>
      <c r="M177" s="74">
        <f t="shared" si="6"/>
        <v>0</v>
      </c>
    </row>
    <row r="178" spans="2:13" s="61" customFormat="1" ht="57" x14ac:dyDescent="0.2">
      <c r="B178" s="85"/>
      <c r="C178" s="86"/>
      <c r="D178" s="87"/>
      <c r="E178" s="88"/>
      <c r="F178" s="53"/>
      <c r="G178" s="53">
        <f t="shared" si="7"/>
        <v>103</v>
      </c>
      <c r="H178" s="93"/>
      <c r="I178" s="90" t="s">
        <v>109</v>
      </c>
      <c r="J178" s="72" t="s">
        <v>21</v>
      </c>
      <c r="K178" s="72">
        <v>25</v>
      </c>
      <c r="L178" s="73">
        <v>0</v>
      </c>
      <c r="M178" s="74">
        <f t="shared" si="6"/>
        <v>0</v>
      </c>
    </row>
    <row r="179" spans="2:13" s="61" customFormat="1" ht="57" x14ac:dyDescent="0.2">
      <c r="B179" s="85"/>
      <c r="C179" s="86"/>
      <c r="D179" s="87"/>
      <c r="E179" s="88"/>
      <c r="F179" s="53"/>
      <c r="G179" s="53">
        <f t="shared" si="7"/>
        <v>104</v>
      </c>
      <c r="H179" s="93"/>
      <c r="I179" s="94" t="s">
        <v>110</v>
      </c>
      <c r="J179" s="95" t="s">
        <v>21</v>
      </c>
      <c r="K179" s="96">
        <v>30</v>
      </c>
      <c r="L179" s="73">
        <v>0</v>
      </c>
      <c r="M179" s="74">
        <f t="shared" si="6"/>
        <v>0</v>
      </c>
    </row>
    <row r="180" spans="2:13" s="61" customFormat="1" ht="57" x14ac:dyDescent="0.2">
      <c r="B180" s="85"/>
      <c r="C180" s="86"/>
      <c r="D180" s="87"/>
      <c r="E180" s="88"/>
      <c r="F180" s="53"/>
      <c r="G180" s="53">
        <f t="shared" si="7"/>
        <v>105</v>
      </c>
      <c r="H180" s="93"/>
      <c r="I180" s="90" t="s">
        <v>130</v>
      </c>
      <c r="J180" s="72" t="s">
        <v>21</v>
      </c>
      <c r="K180" s="72">
        <v>10</v>
      </c>
      <c r="L180" s="73">
        <v>0</v>
      </c>
      <c r="M180" s="74">
        <f t="shared" si="6"/>
        <v>0</v>
      </c>
    </row>
    <row r="181" spans="2:13" s="61" customFormat="1" ht="42.75" x14ac:dyDescent="0.2">
      <c r="B181" s="85"/>
      <c r="C181" s="86"/>
      <c r="D181" s="87"/>
      <c r="E181" s="88"/>
      <c r="F181" s="53"/>
      <c r="G181" s="53">
        <f t="shared" si="7"/>
        <v>106</v>
      </c>
      <c r="H181" s="93"/>
      <c r="I181" s="90" t="s">
        <v>112</v>
      </c>
      <c r="J181" s="72" t="s">
        <v>21</v>
      </c>
      <c r="K181" s="72">
        <v>27</v>
      </c>
      <c r="L181" s="73">
        <v>0</v>
      </c>
      <c r="M181" s="74">
        <f t="shared" si="6"/>
        <v>0</v>
      </c>
    </row>
    <row r="182" spans="2:13" s="61" customFormat="1" ht="42.75" x14ac:dyDescent="0.2">
      <c r="B182" s="85"/>
      <c r="C182" s="86"/>
      <c r="D182" s="87"/>
      <c r="E182" s="88"/>
      <c r="F182" s="53"/>
      <c r="G182" s="53">
        <f t="shared" si="7"/>
        <v>107</v>
      </c>
      <c r="H182" s="93"/>
      <c r="I182" s="90" t="s">
        <v>114</v>
      </c>
      <c r="J182" s="72" t="s">
        <v>21</v>
      </c>
      <c r="K182" s="72">
        <v>10</v>
      </c>
      <c r="L182" s="73">
        <v>0</v>
      </c>
      <c r="M182" s="74">
        <f t="shared" si="6"/>
        <v>0</v>
      </c>
    </row>
    <row r="183" spans="2:13" s="61" customFormat="1" ht="42.75" x14ac:dyDescent="0.2">
      <c r="B183" s="85"/>
      <c r="C183" s="86"/>
      <c r="D183" s="87"/>
      <c r="E183" s="88"/>
      <c r="F183" s="53"/>
      <c r="G183" s="53">
        <f t="shared" si="7"/>
        <v>108</v>
      </c>
      <c r="H183" s="93"/>
      <c r="I183" s="97" t="s">
        <v>115</v>
      </c>
      <c r="J183" s="98" t="s">
        <v>21</v>
      </c>
      <c r="K183" s="99">
        <v>2</v>
      </c>
      <c r="L183" s="73">
        <v>0</v>
      </c>
      <c r="M183" s="74">
        <f t="shared" si="6"/>
        <v>0</v>
      </c>
    </row>
    <row r="184" spans="2:13" s="61" customFormat="1" ht="57" x14ac:dyDescent="0.2">
      <c r="B184" s="85"/>
      <c r="C184" s="86"/>
      <c r="D184" s="87"/>
      <c r="E184" s="88"/>
      <c r="F184" s="53"/>
      <c r="G184" s="53">
        <f t="shared" si="7"/>
        <v>109</v>
      </c>
      <c r="H184" s="93"/>
      <c r="I184" s="100" t="s">
        <v>269</v>
      </c>
      <c r="J184" s="84" t="s">
        <v>46</v>
      </c>
      <c r="K184" s="101">
        <v>339</v>
      </c>
      <c r="L184" s="73">
        <v>0</v>
      </c>
      <c r="M184" s="74">
        <f t="shared" si="6"/>
        <v>0</v>
      </c>
    </row>
    <row r="185" spans="2:13" s="61" customFormat="1" ht="42.75" x14ac:dyDescent="0.2">
      <c r="B185" s="85"/>
      <c r="C185" s="86"/>
      <c r="D185" s="87"/>
      <c r="E185" s="88"/>
      <c r="F185" s="53"/>
      <c r="G185" s="53">
        <f t="shared" si="7"/>
        <v>110</v>
      </c>
      <c r="H185" s="93"/>
      <c r="I185" s="100" t="s">
        <v>265</v>
      </c>
      <c r="J185" s="84" t="s">
        <v>46</v>
      </c>
      <c r="K185" s="101">
        <v>118</v>
      </c>
      <c r="L185" s="73">
        <v>0</v>
      </c>
      <c r="M185" s="74">
        <f t="shared" si="6"/>
        <v>0</v>
      </c>
    </row>
    <row r="186" spans="2:13" s="61" customFormat="1" ht="57" x14ac:dyDescent="0.2">
      <c r="B186" s="85"/>
      <c r="C186" s="86"/>
      <c r="D186" s="87"/>
      <c r="E186" s="88"/>
      <c r="F186" s="53"/>
      <c r="G186" s="53">
        <f t="shared" si="7"/>
        <v>111</v>
      </c>
      <c r="H186" s="93"/>
      <c r="I186" s="100" t="s">
        <v>103</v>
      </c>
      <c r="J186" s="84" t="s">
        <v>21</v>
      </c>
      <c r="K186" s="101">
        <v>2</v>
      </c>
      <c r="L186" s="73">
        <v>0</v>
      </c>
      <c r="M186" s="74">
        <f t="shared" si="6"/>
        <v>0</v>
      </c>
    </row>
    <row r="187" spans="2:13" s="61" customFormat="1" ht="42.75" x14ac:dyDescent="0.2">
      <c r="B187" s="85"/>
      <c r="C187" s="86"/>
      <c r="D187" s="87"/>
      <c r="E187" s="88"/>
      <c r="F187" s="53"/>
      <c r="G187" s="53">
        <f t="shared" si="7"/>
        <v>112</v>
      </c>
      <c r="H187" s="93"/>
      <c r="I187" s="102" t="s">
        <v>100</v>
      </c>
      <c r="J187" s="103" t="s">
        <v>21</v>
      </c>
      <c r="K187" s="104">
        <v>144</v>
      </c>
      <c r="L187" s="73">
        <v>0</v>
      </c>
      <c r="M187" s="74">
        <f t="shared" si="6"/>
        <v>0</v>
      </c>
    </row>
    <row r="188" spans="2:13" s="61" customFormat="1" ht="42.75" x14ac:dyDescent="0.2">
      <c r="B188" s="85"/>
      <c r="C188" s="86"/>
      <c r="D188" s="87"/>
      <c r="E188" s="88"/>
      <c r="F188" s="53"/>
      <c r="G188" s="53">
        <f t="shared" si="7"/>
        <v>113</v>
      </c>
      <c r="H188" s="93"/>
      <c r="I188" s="90" t="s">
        <v>101</v>
      </c>
      <c r="J188" s="72" t="s">
        <v>21</v>
      </c>
      <c r="K188" s="72">
        <v>48</v>
      </c>
      <c r="L188" s="73">
        <v>0</v>
      </c>
      <c r="M188" s="74">
        <f t="shared" si="6"/>
        <v>0</v>
      </c>
    </row>
    <row r="189" spans="2:13" s="61" customFormat="1" ht="57" x14ac:dyDescent="0.2">
      <c r="B189" s="85"/>
      <c r="C189" s="86"/>
      <c r="D189" s="87"/>
      <c r="E189" s="88"/>
      <c r="F189" s="53"/>
      <c r="G189" s="53">
        <f t="shared" si="7"/>
        <v>114</v>
      </c>
      <c r="H189" s="93"/>
      <c r="I189" s="97" t="s">
        <v>129</v>
      </c>
      <c r="J189" s="98" t="s">
        <v>21</v>
      </c>
      <c r="K189" s="99">
        <v>192</v>
      </c>
      <c r="L189" s="73">
        <v>0</v>
      </c>
      <c r="M189" s="74">
        <f t="shared" si="6"/>
        <v>0</v>
      </c>
    </row>
    <row r="190" spans="2:13" s="61" customFormat="1" ht="14.25" x14ac:dyDescent="0.2">
      <c r="B190" s="62"/>
      <c r="C190" s="63"/>
      <c r="D190" s="64"/>
      <c r="E190" s="65"/>
      <c r="F190" s="79"/>
      <c r="G190" s="79"/>
      <c r="H190" s="79"/>
      <c r="I190" s="80" t="s">
        <v>16</v>
      </c>
      <c r="J190" s="81"/>
      <c r="K190" s="81"/>
      <c r="L190" s="82"/>
      <c r="M190" s="83">
        <f>SUM(M191:M301)</f>
        <v>0</v>
      </c>
    </row>
    <row r="191" spans="2:13" s="61" customFormat="1" ht="71.25" x14ac:dyDescent="0.2">
      <c r="B191" s="62"/>
      <c r="C191" s="63"/>
      <c r="D191" s="64"/>
      <c r="E191" s="65"/>
      <c r="F191" s="53"/>
      <c r="G191" s="53">
        <f>G189+1</f>
        <v>115</v>
      </c>
      <c r="H191" s="53"/>
      <c r="I191" s="71" t="s">
        <v>116</v>
      </c>
      <c r="J191" s="72" t="s">
        <v>21</v>
      </c>
      <c r="K191" s="72">
        <v>13</v>
      </c>
      <c r="L191" s="73">
        <v>0</v>
      </c>
      <c r="M191" s="74">
        <f t="shared" ref="M191:M254" si="8">L191*K191</f>
        <v>0</v>
      </c>
    </row>
    <row r="192" spans="2:13" s="61" customFormat="1" ht="57" x14ac:dyDescent="0.2">
      <c r="B192" s="62"/>
      <c r="C192" s="63"/>
      <c r="D192" s="64"/>
      <c r="E192" s="65"/>
      <c r="F192" s="53"/>
      <c r="G192" s="53">
        <f>G191+1</f>
        <v>116</v>
      </c>
      <c r="H192" s="53"/>
      <c r="I192" s="71" t="s">
        <v>117</v>
      </c>
      <c r="J192" s="72" t="s">
        <v>21</v>
      </c>
      <c r="K192" s="72">
        <v>1</v>
      </c>
      <c r="L192" s="73">
        <v>0</v>
      </c>
      <c r="M192" s="74">
        <f t="shared" si="8"/>
        <v>0</v>
      </c>
    </row>
    <row r="193" spans="2:13" s="61" customFormat="1" ht="71.25" x14ac:dyDescent="0.2">
      <c r="B193" s="62"/>
      <c r="C193" s="63"/>
      <c r="D193" s="64"/>
      <c r="E193" s="65"/>
      <c r="F193" s="53"/>
      <c r="G193" s="53">
        <f t="shared" ref="G193:G256" si="9">G192+1</f>
        <v>117</v>
      </c>
      <c r="H193" s="53"/>
      <c r="I193" s="71" t="s">
        <v>341</v>
      </c>
      <c r="J193" s="84" t="s">
        <v>21</v>
      </c>
      <c r="K193" s="84">
        <v>5</v>
      </c>
      <c r="L193" s="73">
        <v>0</v>
      </c>
      <c r="M193" s="74">
        <f t="shared" si="8"/>
        <v>0</v>
      </c>
    </row>
    <row r="194" spans="2:13" s="61" customFormat="1" ht="71.25" x14ac:dyDescent="0.2">
      <c r="B194" s="62"/>
      <c r="C194" s="63"/>
      <c r="D194" s="64"/>
      <c r="E194" s="65"/>
      <c r="F194" s="53"/>
      <c r="G194" s="53">
        <f t="shared" si="9"/>
        <v>118</v>
      </c>
      <c r="H194" s="53"/>
      <c r="I194" s="71" t="s">
        <v>342</v>
      </c>
      <c r="J194" s="76" t="s">
        <v>21</v>
      </c>
      <c r="K194" s="76">
        <v>7</v>
      </c>
      <c r="L194" s="73">
        <v>0</v>
      </c>
      <c r="M194" s="74">
        <f t="shared" si="8"/>
        <v>0</v>
      </c>
    </row>
    <row r="195" spans="2:13" s="61" customFormat="1" ht="71.25" x14ac:dyDescent="0.2">
      <c r="B195" s="62"/>
      <c r="C195" s="63"/>
      <c r="D195" s="64"/>
      <c r="E195" s="65"/>
      <c r="F195" s="53"/>
      <c r="G195" s="53">
        <f t="shared" si="9"/>
        <v>119</v>
      </c>
      <c r="H195" s="53"/>
      <c r="I195" s="71" t="s">
        <v>343</v>
      </c>
      <c r="J195" s="76" t="s">
        <v>21</v>
      </c>
      <c r="K195" s="76">
        <v>3</v>
      </c>
      <c r="L195" s="73">
        <v>0</v>
      </c>
      <c r="M195" s="74">
        <f t="shared" si="8"/>
        <v>0</v>
      </c>
    </row>
    <row r="196" spans="2:13" s="61" customFormat="1" ht="71.25" x14ac:dyDescent="0.2">
      <c r="B196" s="62"/>
      <c r="C196" s="63"/>
      <c r="D196" s="64"/>
      <c r="E196" s="65"/>
      <c r="F196" s="53"/>
      <c r="G196" s="53">
        <f t="shared" si="9"/>
        <v>120</v>
      </c>
      <c r="H196" s="53"/>
      <c r="I196" s="77" t="s">
        <v>224</v>
      </c>
      <c r="J196" s="76" t="s">
        <v>45</v>
      </c>
      <c r="K196" s="76">
        <v>37</v>
      </c>
      <c r="L196" s="73">
        <v>0</v>
      </c>
      <c r="M196" s="74">
        <f t="shared" si="8"/>
        <v>0</v>
      </c>
    </row>
    <row r="197" spans="2:13" s="61" customFormat="1" ht="71.25" x14ac:dyDescent="0.2">
      <c r="B197" s="62"/>
      <c r="C197" s="63"/>
      <c r="D197" s="64"/>
      <c r="E197" s="65"/>
      <c r="F197" s="53"/>
      <c r="G197" s="53">
        <f t="shared" si="9"/>
        <v>121</v>
      </c>
      <c r="H197" s="53"/>
      <c r="I197" s="77" t="s">
        <v>225</v>
      </c>
      <c r="J197" s="76" t="s">
        <v>21</v>
      </c>
      <c r="K197" s="76">
        <v>16</v>
      </c>
      <c r="L197" s="73">
        <v>0</v>
      </c>
      <c r="M197" s="74">
        <f t="shared" si="8"/>
        <v>0</v>
      </c>
    </row>
    <row r="198" spans="2:13" s="61" customFormat="1" ht="71.25" x14ac:dyDescent="0.2">
      <c r="B198" s="62"/>
      <c r="C198" s="63"/>
      <c r="D198" s="64"/>
      <c r="E198" s="65"/>
      <c r="F198" s="53"/>
      <c r="G198" s="53">
        <f t="shared" si="9"/>
        <v>122</v>
      </c>
      <c r="H198" s="53"/>
      <c r="I198" s="75" t="s">
        <v>226</v>
      </c>
      <c r="J198" s="76" t="s">
        <v>46</v>
      </c>
      <c r="K198" s="76">
        <v>17</v>
      </c>
      <c r="L198" s="73">
        <v>0</v>
      </c>
      <c r="M198" s="74">
        <f t="shared" si="8"/>
        <v>0</v>
      </c>
    </row>
    <row r="199" spans="2:13" s="61" customFormat="1" ht="57" x14ac:dyDescent="0.2">
      <c r="B199" s="62"/>
      <c r="C199" s="63"/>
      <c r="D199" s="64"/>
      <c r="E199" s="65"/>
      <c r="F199" s="53"/>
      <c r="G199" s="53">
        <f t="shared" si="9"/>
        <v>123</v>
      </c>
      <c r="H199" s="53"/>
      <c r="I199" s="75" t="s">
        <v>219</v>
      </c>
      <c r="J199" s="76" t="s">
        <v>46</v>
      </c>
      <c r="K199" s="76">
        <v>5</v>
      </c>
      <c r="L199" s="73">
        <v>0</v>
      </c>
      <c r="M199" s="74">
        <f t="shared" si="8"/>
        <v>0</v>
      </c>
    </row>
    <row r="200" spans="2:13" s="61" customFormat="1" ht="71.25" x14ac:dyDescent="0.2">
      <c r="B200" s="62"/>
      <c r="C200" s="63"/>
      <c r="D200" s="64"/>
      <c r="E200" s="65"/>
      <c r="F200" s="53"/>
      <c r="G200" s="53">
        <f t="shared" si="9"/>
        <v>124</v>
      </c>
      <c r="H200" s="53"/>
      <c r="I200" s="77" t="s">
        <v>227</v>
      </c>
      <c r="J200" s="76" t="s">
        <v>21</v>
      </c>
      <c r="K200" s="76">
        <v>74</v>
      </c>
      <c r="L200" s="73">
        <v>0</v>
      </c>
      <c r="M200" s="74">
        <f t="shared" si="8"/>
        <v>0</v>
      </c>
    </row>
    <row r="201" spans="2:13" s="61" customFormat="1" ht="57" x14ac:dyDescent="0.2">
      <c r="B201" s="62"/>
      <c r="C201" s="63"/>
      <c r="D201" s="64"/>
      <c r="E201" s="65"/>
      <c r="F201" s="53"/>
      <c r="G201" s="53">
        <f t="shared" si="9"/>
        <v>125</v>
      </c>
      <c r="H201" s="53"/>
      <c r="I201" s="77" t="s">
        <v>88</v>
      </c>
      <c r="J201" s="76" t="s">
        <v>21</v>
      </c>
      <c r="K201" s="76">
        <v>21</v>
      </c>
      <c r="L201" s="73">
        <v>0</v>
      </c>
      <c r="M201" s="74">
        <f t="shared" si="8"/>
        <v>0</v>
      </c>
    </row>
    <row r="202" spans="2:13" s="61" customFormat="1" ht="57" x14ac:dyDescent="0.2">
      <c r="B202" s="62"/>
      <c r="C202" s="63"/>
      <c r="D202" s="64"/>
      <c r="E202" s="65"/>
      <c r="F202" s="53"/>
      <c r="G202" s="53">
        <f t="shared" si="9"/>
        <v>126</v>
      </c>
      <c r="H202" s="53"/>
      <c r="I202" s="77" t="s">
        <v>89</v>
      </c>
      <c r="J202" s="76" t="s">
        <v>21</v>
      </c>
      <c r="K202" s="76">
        <v>8</v>
      </c>
      <c r="L202" s="73">
        <v>0</v>
      </c>
      <c r="M202" s="74">
        <f t="shared" si="8"/>
        <v>0</v>
      </c>
    </row>
    <row r="203" spans="2:13" s="61" customFormat="1" ht="57" x14ac:dyDescent="0.2">
      <c r="B203" s="62"/>
      <c r="C203" s="63"/>
      <c r="D203" s="64"/>
      <c r="E203" s="65"/>
      <c r="F203" s="53"/>
      <c r="G203" s="53">
        <f t="shared" si="9"/>
        <v>127</v>
      </c>
      <c r="H203" s="53"/>
      <c r="I203" s="77" t="s">
        <v>90</v>
      </c>
      <c r="J203" s="76" t="s">
        <v>21</v>
      </c>
      <c r="K203" s="76">
        <v>5</v>
      </c>
      <c r="L203" s="73">
        <v>0</v>
      </c>
      <c r="M203" s="74">
        <f t="shared" si="8"/>
        <v>0</v>
      </c>
    </row>
    <row r="204" spans="2:13" s="61" customFormat="1" ht="42.75" x14ac:dyDescent="0.2">
      <c r="B204" s="62"/>
      <c r="C204" s="63"/>
      <c r="D204" s="64"/>
      <c r="E204" s="65"/>
      <c r="F204" s="53"/>
      <c r="G204" s="53">
        <f t="shared" si="9"/>
        <v>128</v>
      </c>
      <c r="H204" s="53"/>
      <c r="I204" s="75" t="s">
        <v>93</v>
      </c>
      <c r="J204" s="76" t="s">
        <v>21</v>
      </c>
      <c r="K204" s="76">
        <v>22</v>
      </c>
      <c r="L204" s="73">
        <v>0</v>
      </c>
      <c r="M204" s="74">
        <f t="shared" si="8"/>
        <v>0</v>
      </c>
    </row>
    <row r="205" spans="2:13" s="61" customFormat="1" ht="42.75" x14ac:dyDescent="0.2">
      <c r="B205" s="62"/>
      <c r="C205" s="63"/>
      <c r="D205" s="64"/>
      <c r="E205" s="65"/>
      <c r="F205" s="53"/>
      <c r="G205" s="53">
        <f t="shared" si="9"/>
        <v>129</v>
      </c>
      <c r="H205" s="53"/>
      <c r="I205" s="75" t="s">
        <v>94</v>
      </c>
      <c r="J205" s="76" t="s">
        <v>21</v>
      </c>
      <c r="K205" s="76">
        <v>6</v>
      </c>
      <c r="L205" s="73">
        <v>0</v>
      </c>
      <c r="M205" s="74">
        <f t="shared" si="8"/>
        <v>0</v>
      </c>
    </row>
    <row r="206" spans="2:13" s="61" customFormat="1" ht="42.75" x14ac:dyDescent="0.2">
      <c r="B206" s="62"/>
      <c r="C206" s="63"/>
      <c r="D206" s="64"/>
      <c r="E206" s="65"/>
      <c r="F206" s="53"/>
      <c r="G206" s="53">
        <f t="shared" si="9"/>
        <v>130</v>
      </c>
      <c r="H206" s="53"/>
      <c r="I206" s="77" t="s">
        <v>95</v>
      </c>
      <c r="J206" s="76" t="s">
        <v>21</v>
      </c>
      <c r="K206" s="76">
        <v>45</v>
      </c>
      <c r="L206" s="73">
        <v>0</v>
      </c>
      <c r="M206" s="74">
        <f t="shared" si="8"/>
        <v>0</v>
      </c>
    </row>
    <row r="207" spans="2:13" s="61" customFormat="1" ht="42.75" x14ac:dyDescent="0.2">
      <c r="B207" s="62"/>
      <c r="C207" s="63"/>
      <c r="D207" s="64"/>
      <c r="E207" s="65"/>
      <c r="F207" s="53"/>
      <c r="G207" s="53">
        <f t="shared" si="9"/>
        <v>131</v>
      </c>
      <c r="H207" s="53"/>
      <c r="I207" s="77" t="s">
        <v>96</v>
      </c>
      <c r="J207" s="76" t="s">
        <v>21</v>
      </c>
      <c r="K207" s="76">
        <v>8</v>
      </c>
      <c r="L207" s="73">
        <v>0</v>
      </c>
      <c r="M207" s="74">
        <f t="shared" si="8"/>
        <v>0</v>
      </c>
    </row>
    <row r="208" spans="2:13" s="61" customFormat="1" ht="42.75" x14ac:dyDescent="0.2">
      <c r="B208" s="62"/>
      <c r="C208" s="63"/>
      <c r="D208" s="64"/>
      <c r="E208" s="65"/>
      <c r="F208" s="53"/>
      <c r="G208" s="53">
        <f t="shared" si="9"/>
        <v>132</v>
      </c>
      <c r="H208" s="53"/>
      <c r="I208" s="77" t="s">
        <v>97</v>
      </c>
      <c r="J208" s="76" t="s">
        <v>21</v>
      </c>
      <c r="K208" s="76">
        <v>45</v>
      </c>
      <c r="L208" s="73">
        <v>0</v>
      </c>
      <c r="M208" s="74">
        <f t="shared" si="8"/>
        <v>0</v>
      </c>
    </row>
    <row r="209" spans="2:13" s="61" customFormat="1" ht="42.75" x14ac:dyDescent="0.2">
      <c r="B209" s="62"/>
      <c r="C209" s="63"/>
      <c r="D209" s="64"/>
      <c r="E209" s="65"/>
      <c r="F209" s="53"/>
      <c r="G209" s="53">
        <f t="shared" si="9"/>
        <v>133</v>
      </c>
      <c r="H209" s="53"/>
      <c r="I209" s="77" t="s">
        <v>98</v>
      </c>
      <c r="J209" s="76" t="s">
        <v>21</v>
      </c>
      <c r="K209" s="76">
        <v>8</v>
      </c>
      <c r="L209" s="73">
        <v>0</v>
      </c>
      <c r="M209" s="74">
        <f t="shared" si="8"/>
        <v>0</v>
      </c>
    </row>
    <row r="210" spans="2:13" s="61" customFormat="1" ht="57" x14ac:dyDescent="0.2">
      <c r="B210" s="62"/>
      <c r="C210" s="63"/>
      <c r="D210" s="64"/>
      <c r="E210" s="65"/>
      <c r="F210" s="53"/>
      <c r="G210" s="53">
        <f t="shared" si="9"/>
        <v>134</v>
      </c>
      <c r="H210" s="53"/>
      <c r="I210" s="77" t="s">
        <v>99</v>
      </c>
      <c r="J210" s="76" t="s">
        <v>21</v>
      </c>
      <c r="K210" s="76">
        <v>10</v>
      </c>
      <c r="L210" s="73">
        <v>0</v>
      </c>
      <c r="M210" s="74">
        <f t="shared" si="8"/>
        <v>0</v>
      </c>
    </row>
    <row r="211" spans="2:13" s="61" customFormat="1" ht="42.75" x14ac:dyDescent="0.2">
      <c r="B211" s="62"/>
      <c r="C211" s="63"/>
      <c r="D211" s="64"/>
      <c r="E211" s="65"/>
      <c r="F211" s="53"/>
      <c r="G211" s="53">
        <f t="shared" si="9"/>
        <v>135</v>
      </c>
      <c r="H211" s="53"/>
      <c r="I211" s="75" t="s">
        <v>100</v>
      </c>
      <c r="J211" s="76" t="s">
        <v>21</v>
      </c>
      <c r="K211" s="76">
        <v>78</v>
      </c>
      <c r="L211" s="73">
        <v>0</v>
      </c>
      <c r="M211" s="74">
        <f t="shared" si="8"/>
        <v>0</v>
      </c>
    </row>
    <row r="212" spans="2:13" s="61" customFormat="1" ht="42.75" x14ac:dyDescent="0.2">
      <c r="B212" s="62"/>
      <c r="C212" s="63"/>
      <c r="D212" s="64"/>
      <c r="E212" s="65"/>
      <c r="F212" s="53"/>
      <c r="G212" s="53">
        <f t="shared" si="9"/>
        <v>136</v>
      </c>
      <c r="H212" s="53"/>
      <c r="I212" s="75" t="s">
        <v>101</v>
      </c>
      <c r="J212" s="76" t="s">
        <v>21</v>
      </c>
      <c r="K212" s="76">
        <v>32</v>
      </c>
      <c r="L212" s="73">
        <v>0</v>
      </c>
      <c r="M212" s="74">
        <f t="shared" si="8"/>
        <v>0</v>
      </c>
    </row>
    <row r="213" spans="2:13" s="61" customFormat="1" ht="42.75" x14ac:dyDescent="0.2">
      <c r="B213" s="62"/>
      <c r="C213" s="63"/>
      <c r="D213" s="64"/>
      <c r="E213" s="65"/>
      <c r="F213" s="53"/>
      <c r="G213" s="53">
        <f t="shared" si="9"/>
        <v>137</v>
      </c>
      <c r="H213" s="53"/>
      <c r="I213" s="75" t="s">
        <v>102</v>
      </c>
      <c r="J213" s="76" t="s">
        <v>21</v>
      </c>
      <c r="K213" s="76">
        <v>110</v>
      </c>
      <c r="L213" s="73">
        <v>0</v>
      </c>
      <c r="M213" s="74">
        <f t="shared" si="8"/>
        <v>0</v>
      </c>
    </row>
    <row r="214" spans="2:13" s="61" customFormat="1" ht="57" x14ac:dyDescent="0.2">
      <c r="B214" s="62"/>
      <c r="C214" s="63"/>
      <c r="D214" s="64"/>
      <c r="E214" s="65"/>
      <c r="F214" s="53"/>
      <c r="G214" s="53">
        <f t="shared" si="9"/>
        <v>138</v>
      </c>
      <c r="H214" s="53"/>
      <c r="I214" s="75" t="s">
        <v>266</v>
      </c>
      <c r="J214" s="76" t="s">
        <v>46</v>
      </c>
      <c r="K214" s="76">
        <v>680</v>
      </c>
      <c r="L214" s="73">
        <v>0</v>
      </c>
      <c r="M214" s="74">
        <f t="shared" si="8"/>
        <v>0</v>
      </c>
    </row>
    <row r="215" spans="2:13" s="61" customFormat="1" ht="42.75" x14ac:dyDescent="0.2">
      <c r="B215" s="62"/>
      <c r="C215" s="63"/>
      <c r="D215" s="64"/>
      <c r="E215" s="65"/>
      <c r="F215" s="53"/>
      <c r="G215" s="53">
        <f t="shared" si="9"/>
        <v>139</v>
      </c>
      <c r="H215" s="53"/>
      <c r="I215" s="75" t="s">
        <v>267</v>
      </c>
      <c r="J215" s="76" t="s">
        <v>46</v>
      </c>
      <c r="K215" s="76">
        <v>175</v>
      </c>
      <c r="L215" s="73">
        <v>0</v>
      </c>
      <c r="M215" s="74">
        <f t="shared" si="8"/>
        <v>0</v>
      </c>
    </row>
    <row r="216" spans="2:13" s="61" customFormat="1" ht="57" x14ac:dyDescent="0.2">
      <c r="B216" s="62"/>
      <c r="C216" s="63"/>
      <c r="D216" s="64"/>
      <c r="E216" s="65"/>
      <c r="F216" s="53"/>
      <c r="G216" s="53">
        <f t="shared" si="9"/>
        <v>140</v>
      </c>
      <c r="H216" s="53"/>
      <c r="I216" s="75" t="s">
        <v>103</v>
      </c>
      <c r="J216" s="76" t="s">
        <v>21</v>
      </c>
      <c r="K216" s="76">
        <v>1</v>
      </c>
      <c r="L216" s="73">
        <v>0</v>
      </c>
      <c r="M216" s="74">
        <f t="shared" si="8"/>
        <v>0</v>
      </c>
    </row>
    <row r="217" spans="2:13" s="61" customFormat="1" ht="57" x14ac:dyDescent="0.2">
      <c r="B217" s="62"/>
      <c r="C217" s="63"/>
      <c r="D217" s="64"/>
      <c r="E217" s="65"/>
      <c r="F217" s="53"/>
      <c r="G217" s="53">
        <f t="shared" si="9"/>
        <v>141</v>
      </c>
      <c r="H217" s="53"/>
      <c r="I217" s="71" t="s">
        <v>228</v>
      </c>
      <c r="J217" s="72" t="s">
        <v>45</v>
      </c>
      <c r="K217" s="72">
        <v>48</v>
      </c>
      <c r="L217" s="73">
        <v>0</v>
      </c>
      <c r="M217" s="74">
        <f t="shared" si="8"/>
        <v>0</v>
      </c>
    </row>
    <row r="218" spans="2:13" s="61" customFormat="1" ht="57" x14ac:dyDescent="0.2">
      <c r="B218" s="62"/>
      <c r="C218" s="63"/>
      <c r="D218" s="64"/>
      <c r="E218" s="65"/>
      <c r="F218" s="53"/>
      <c r="G218" s="53">
        <f t="shared" si="9"/>
        <v>142</v>
      </c>
      <c r="H218" s="53"/>
      <c r="I218" s="71" t="s">
        <v>229</v>
      </c>
      <c r="J218" s="72" t="s">
        <v>45</v>
      </c>
      <c r="K218" s="72">
        <v>8</v>
      </c>
      <c r="L218" s="73">
        <v>0</v>
      </c>
      <c r="M218" s="74">
        <f t="shared" si="8"/>
        <v>0</v>
      </c>
    </row>
    <row r="219" spans="2:13" s="61" customFormat="1" ht="57" x14ac:dyDescent="0.2">
      <c r="B219" s="62"/>
      <c r="C219" s="63"/>
      <c r="D219" s="64"/>
      <c r="E219" s="65"/>
      <c r="F219" s="53"/>
      <c r="G219" s="53">
        <f t="shared" si="9"/>
        <v>143</v>
      </c>
      <c r="H219" s="53"/>
      <c r="I219" s="71" t="s">
        <v>104</v>
      </c>
      <c r="J219" s="72" t="s">
        <v>21</v>
      </c>
      <c r="K219" s="72">
        <v>96</v>
      </c>
      <c r="L219" s="73">
        <v>0</v>
      </c>
      <c r="M219" s="74">
        <f t="shared" si="8"/>
        <v>0</v>
      </c>
    </row>
    <row r="220" spans="2:13" s="61" customFormat="1" ht="57" x14ac:dyDescent="0.2">
      <c r="B220" s="62"/>
      <c r="C220" s="63"/>
      <c r="D220" s="64"/>
      <c r="E220" s="65"/>
      <c r="F220" s="53"/>
      <c r="G220" s="53">
        <f t="shared" si="9"/>
        <v>144</v>
      </c>
      <c r="H220" s="53"/>
      <c r="I220" s="71" t="s">
        <v>105</v>
      </c>
      <c r="J220" s="72" t="s">
        <v>21</v>
      </c>
      <c r="K220" s="72">
        <v>16</v>
      </c>
      <c r="L220" s="73">
        <v>0</v>
      </c>
      <c r="M220" s="74">
        <f t="shared" si="8"/>
        <v>0</v>
      </c>
    </row>
    <row r="221" spans="2:13" s="61" customFormat="1" ht="57" x14ac:dyDescent="0.2">
      <c r="B221" s="62"/>
      <c r="C221" s="63"/>
      <c r="D221" s="64"/>
      <c r="E221" s="65"/>
      <c r="F221" s="53"/>
      <c r="G221" s="53">
        <f t="shared" si="9"/>
        <v>145</v>
      </c>
      <c r="H221" s="53"/>
      <c r="I221" s="71" t="s">
        <v>106</v>
      </c>
      <c r="J221" s="72" t="s">
        <v>21</v>
      </c>
      <c r="K221" s="72">
        <v>19</v>
      </c>
      <c r="L221" s="73">
        <v>0</v>
      </c>
      <c r="M221" s="74">
        <f t="shared" si="8"/>
        <v>0</v>
      </c>
    </row>
    <row r="222" spans="2:13" s="61" customFormat="1" ht="57" x14ac:dyDescent="0.2">
      <c r="B222" s="62"/>
      <c r="C222" s="63"/>
      <c r="D222" s="64"/>
      <c r="E222" s="65"/>
      <c r="F222" s="53"/>
      <c r="G222" s="53">
        <f t="shared" si="9"/>
        <v>146</v>
      </c>
      <c r="H222" s="53"/>
      <c r="I222" s="71" t="s">
        <v>107</v>
      </c>
      <c r="J222" s="72" t="s">
        <v>21</v>
      </c>
      <c r="K222" s="72">
        <v>4</v>
      </c>
      <c r="L222" s="73">
        <v>0</v>
      </c>
      <c r="M222" s="74">
        <f t="shared" si="8"/>
        <v>0</v>
      </c>
    </row>
    <row r="223" spans="2:13" s="61" customFormat="1" ht="57" x14ac:dyDescent="0.2">
      <c r="B223" s="62"/>
      <c r="C223" s="63"/>
      <c r="D223" s="64"/>
      <c r="E223" s="65"/>
      <c r="F223" s="53"/>
      <c r="G223" s="53">
        <f t="shared" si="9"/>
        <v>147</v>
      </c>
      <c r="H223" s="53"/>
      <c r="I223" s="71" t="s">
        <v>108</v>
      </c>
      <c r="J223" s="72" t="s">
        <v>21</v>
      </c>
      <c r="K223" s="72">
        <v>45</v>
      </c>
      <c r="L223" s="73">
        <v>0</v>
      </c>
      <c r="M223" s="74">
        <f t="shared" si="8"/>
        <v>0</v>
      </c>
    </row>
    <row r="224" spans="2:13" s="61" customFormat="1" ht="57" x14ac:dyDescent="0.2">
      <c r="B224" s="62"/>
      <c r="C224" s="63"/>
      <c r="D224" s="64"/>
      <c r="E224" s="65"/>
      <c r="F224" s="53"/>
      <c r="G224" s="53">
        <f t="shared" si="9"/>
        <v>148</v>
      </c>
      <c r="H224" s="53"/>
      <c r="I224" s="71" t="s">
        <v>109</v>
      </c>
      <c r="J224" s="72" t="s">
        <v>21</v>
      </c>
      <c r="K224" s="72">
        <v>20</v>
      </c>
      <c r="L224" s="73">
        <v>0</v>
      </c>
      <c r="M224" s="74">
        <f t="shared" si="8"/>
        <v>0</v>
      </c>
    </row>
    <row r="225" spans="2:13" s="61" customFormat="1" ht="57" x14ac:dyDescent="0.2">
      <c r="B225" s="62"/>
      <c r="C225" s="63"/>
      <c r="D225" s="64"/>
      <c r="E225" s="65"/>
      <c r="F225" s="53"/>
      <c r="G225" s="53">
        <f t="shared" si="9"/>
        <v>149</v>
      </c>
      <c r="H225" s="53"/>
      <c r="I225" s="71" t="s">
        <v>110</v>
      </c>
      <c r="J225" s="72" t="s">
        <v>21</v>
      </c>
      <c r="K225" s="72">
        <v>32</v>
      </c>
      <c r="L225" s="73">
        <v>0</v>
      </c>
      <c r="M225" s="74">
        <f t="shared" si="8"/>
        <v>0</v>
      </c>
    </row>
    <row r="226" spans="2:13" s="61" customFormat="1" ht="57" x14ac:dyDescent="0.2">
      <c r="B226" s="62"/>
      <c r="C226" s="63"/>
      <c r="D226" s="64"/>
      <c r="E226" s="65"/>
      <c r="F226" s="53"/>
      <c r="G226" s="53">
        <f t="shared" si="9"/>
        <v>150</v>
      </c>
      <c r="H226" s="53"/>
      <c r="I226" s="71" t="s">
        <v>111</v>
      </c>
      <c r="J226" s="72" t="s">
        <v>21</v>
      </c>
      <c r="K226" s="72">
        <v>8</v>
      </c>
      <c r="L226" s="73">
        <v>0</v>
      </c>
      <c r="M226" s="74">
        <f t="shared" si="8"/>
        <v>0</v>
      </c>
    </row>
    <row r="227" spans="2:13" s="61" customFormat="1" ht="42.75" x14ac:dyDescent="0.2">
      <c r="B227" s="62"/>
      <c r="C227" s="63"/>
      <c r="D227" s="64"/>
      <c r="E227" s="65"/>
      <c r="F227" s="53"/>
      <c r="G227" s="53">
        <f t="shared" si="9"/>
        <v>151</v>
      </c>
      <c r="H227" s="53"/>
      <c r="I227" s="71" t="s">
        <v>112</v>
      </c>
      <c r="J227" s="72" t="s">
        <v>21</v>
      </c>
      <c r="K227" s="72">
        <v>14</v>
      </c>
      <c r="L227" s="73">
        <v>0</v>
      </c>
      <c r="M227" s="74">
        <f t="shared" si="8"/>
        <v>0</v>
      </c>
    </row>
    <row r="228" spans="2:13" s="61" customFormat="1" ht="42.75" x14ac:dyDescent="0.2">
      <c r="B228" s="62"/>
      <c r="C228" s="63"/>
      <c r="D228" s="64"/>
      <c r="E228" s="65"/>
      <c r="F228" s="53"/>
      <c r="G228" s="53">
        <f t="shared" si="9"/>
        <v>152</v>
      </c>
      <c r="H228" s="53"/>
      <c r="I228" s="71" t="s">
        <v>113</v>
      </c>
      <c r="J228" s="72" t="s">
        <v>21</v>
      </c>
      <c r="K228" s="72">
        <v>6</v>
      </c>
      <c r="L228" s="73">
        <v>0</v>
      </c>
      <c r="M228" s="74">
        <f t="shared" si="8"/>
        <v>0</v>
      </c>
    </row>
    <row r="229" spans="2:13" s="61" customFormat="1" ht="42.75" x14ac:dyDescent="0.2">
      <c r="B229" s="62"/>
      <c r="C229" s="63"/>
      <c r="D229" s="64"/>
      <c r="E229" s="65"/>
      <c r="F229" s="53"/>
      <c r="G229" s="53">
        <f t="shared" si="9"/>
        <v>153</v>
      </c>
      <c r="H229" s="53"/>
      <c r="I229" s="71" t="s">
        <v>114</v>
      </c>
      <c r="J229" s="72" t="s">
        <v>21</v>
      </c>
      <c r="K229" s="72">
        <v>8</v>
      </c>
      <c r="L229" s="73">
        <v>0</v>
      </c>
      <c r="M229" s="74">
        <f t="shared" si="8"/>
        <v>0</v>
      </c>
    </row>
    <row r="230" spans="2:13" s="61" customFormat="1" ht="42.75" x14ac:dyDescent="0.2">
      <c r="B230" s="62"/>
      <c r="C230" s="63"/>
      <c r="D230" s="64"/>
      <c r="E230" s="65"/>
      <c r="F230" s="53"/>
      <c r="G230" s="53">
        <f t="shared" si="9"/>
        <v>154</v>
      </c>
      <c r="H230" s="53"/>
      <c r="I230" s="71" t="s">
        <v>115</v>
      </c>
      <c r="J230" s="72" t="s">
        <v>21</v>
      </c>
      <c r="K230" s="72">
        <v>1</v>
      </c>
      <c r="L230" s="73">
        <v>0</v>
      </c>
      <c r="M230" s="74">
        <f t="shared" si="8"/>
        <v>0</v>
      </c>
    </row>
    <row r="231" spans="2:13" s="61" customFormat="1" ht="42.75" x14ac:dyDescent="0.2">
      <c r="B231" s="62"/>
      <c r="C231" s="63"/>
      <c r="D231" s="64"/>
      <c r="E231" s="65"/>
      <c r="F231" s="53"/>
      <c r="G231" s="53">
        <f t="shared" si="9"/>
        <v>155</v>
      </c>
      <c r="H231" s="53"/>
      <c r="I231" s="71" t="s">
        <v>100</v>
      </c>
      <c r="J231" s="72" t="s">
        <v>21</v>
      </c>
      <c r="K231" s="72">
        <v>96</v>
      </c>
      <c r="L231" s="73">
        <v>0</v>
      </c>
      <c r="M231" s="74">
        <f t="shared" si="8"/>
        <v>0</v>
      </c>
    </row>
    <row r="232" spans="2:13" s="61" customFormat="1" ht="42.75" x14ac:dyDescent="0.2">
      <c r="B232" s="62"/>
      <c r="C232" s="63"/>
      <c r="D232" s="64"/>
      <c r="E232" s="65"/>
      <c r="F232" s="53"/>
      <c r="G232" s="53">
        <f t="shared" si="9"/>
        <v>156</v>
      </c>
      <c r="H232" s="53"/>
      <c r="I232" s="71" t="s">
        <v>101</v>
      </c>
      <c r="J232" s="72" t="s">
        <v>21</v>
      </c>
      <c r="K232" s="72">
        <v>16</v>
      </c>
      <c r="L232" s="73">
        <v>0</v>
      </c>
      <c r="M232" s="74">
        <f t="shared" si="8"/>
        <v>0</v>
      </c>
    </row>
    <row r="233" spans="2:13" s="61" customFormat="1" ht="42.75" x14ac:dyDescent="0.2">
      <c r="B233" s="62"/>
      <c r="C233" s="63"/>
      <c r="D233" s="64"/>
      <c r="E233" s="65"/>
      <c r="F233" s="53"/>
      <c r="G233" s="53">
        <f t="shared" si="9"/>
        <v>157</v>
      </c>
      <c r="H233" s="53"/>
      <c r="I233" s="71" t="s">
        <v>102</v>
      </c>
      <c r="J233" s="72" t="s">
        <v>21</v>
      </c>
      <c r="K233" s="72">
        <v>112</v>
      </c>
      <c r="L233" s="73">
        <v>0</v>
      </c>
      <c r="M233" s="74">
        <f t="shared" si="8"/>
        <v>0</v>
      </c>
    </row>
    <row r="234" spans="2:13" s="61" customFormat="1" ht="57" x14ac:dyDescent="0.2">
      <c r="B234" s="62"/>
      <c r="C234" s="63"/>
      <c r="D234" s="64"/>
      <c r="E234" s="65"/>
      <c r="F234" s="53"/>
      <c r="G234" s="53">
        <f t="shared" si="9"/>
        <v>158</v>
      </c>
      <c r="H234" s="53"/>
      <c r="I234" s="71" t="s">
        <v>264</v>
      </c>
      <c r="J234" s="72" t="s">
        <v>46</v>
      </c>
      <c r="K234" s="72">
        <v>650</v>
      </c>
      <c r="L234" s="73">
        <v>0</v>
      </c>
      <c r="M234" s="74">
        <f t="shared" si="8"/>
        <v>0</v>
      </c>
    </row>
    <row r="235" spans="2:13" s="61" customFormat="1" ht="42.75" x14ac:dyDescent="0.2">
      <c r="B235" s="62"/>
      <c r="C235" s="63"/>
      <c r="D235" s="64"/>
      <c r="E235" s="65"/>
      <c r="F235" s="53"/>
      <c r="G235" s="53">
        <f t="shared" si="9"/>
        <v>159</v>
      </c>
      <c r="H235" s="53"/>
      <c r="I235" s="71" t="s">
        <v>265</v>
      </c>
      <c r="J235" s="72" t="s">
        <v>46</v>
      </c>
      <c r="K235" s="72">
        <v>221</v>
      </c>
      <c r="L235" s="73">
        <v>0</v>
      </c>
      <c r="M235" s="74">
        <f t="shared" si="8"/>
        <v>0</v>
      </c>
    </row>
    <row r="236" spans="2:13" s="61" customFormat="1" ht="57" x14ac:dyDescent="0.2">
      <c r="B236" s="62"/>
      <c r="C236" s="63"/>
      <c r="D236" s="64"/>
      <c r="E236" s="65"/>
      <c r="F236" s="53"/>
      <c r="G236" s="53">
        <f t="shared" si="9"/>
        <v>160</v>
      </c>
      <c r="H236" s="53"/>
      <c r="I236" s="71" t="s">
        <v>103</v>
      </c>
      <c r="J236" s="72" t="s">
        <v>21</v>
      </c>
      <c r="K236" s="72">
        <v>1</v>
      </c>
      <c r="L236" s="73">
        <v>0</v>
      </c>
      <c r="M236" s="74">
        <f t="shared" si="8"/>
        <v>0</v>
      </c>
    </row>
    <row r="237" spans="2:13" s="61" customFormat="1" ht="85.5" x14ac:dyDescent="0.2">
      <c r="B237" s="85"/>
      <c r="C237" s="86"/>
      <c r="D237" s="87"/>
      <c r="E237" s="88"/>
      <c r="F237" s="53"/>
      <c r="G237" s="53">
        <f t="shared" si="9"/>
        <v>161</v>
      </c>
      <c r="H237" s="89" t="s">
        <v>22</v>
      </c>
      <c r="I237" s="71" t="s">
        <v>313</v>
      </c>
      <c r="J237" s="72" t="s">
        <v>21</v>
      </c>
      <c r="K237" s="72">
        <v>1</v>
      </c>
      <c r="L237" s="73">
        <v>0</v>
      </c>
      <c r="M237" s="74">
        <f t="shared" si="8"/>
        <v>0</v>
      </c>
    </row>
    <row r="238" spans="2:13" s="61" customFormat="1" ht="99.75" x14ac:dyDescent="0.2">
      <c r="B238" s="85"/>
      <c r="C238" s="86"/>
      <c r="D238" s="87"/>
      <c r="E238" s="88"/>
      <c r="F238" s="53"/>
      <c r="G238" s="53">
        <f t="shared" si="9"/>
        <v>162</v>
      </c>
      <c r="H238" s="89" t="s">
        <v>23</v>
      </c>
      <c r="I238" s="90" t="s">
        <v>314</v>
      </c>
      <c r="J238" s="72" t="s">
        <v>21</v>
      </c>
      <c r="K238" s="72">
        <v>4</v>
      </c>
      <c r="L238" s="73">
        <v>0</v>
      </c>
      <c r="M238" s="74">
        <f t="shared" si="8"/>
        <v>0</v>
      </c>
    </row>
    <row r="239" spans="2:13" s="61" customFormat="1" ht="99.75" x14ac:dyDescent="0.2">
      <c r="B239" s="85"/>
      <c r="C239" s="86"/>
      <c r="D239" s="87"/>
      <c r="E239" s="88"/>
      <c r="F239" s="53"/>
      <c r="G239" s="53">
        <f t="shared" si="9"/>
        <v>163</v>
      </c>
      <c r="H239" s="89" t="s">
        <v>24</v>
      </c>
      <c r="I239" s="90" t="s">
        <v>315</v>
      </c>
      <c r="J239" s="72" t="s">
        <v>21</v>
      </c>
      <c r="K239" s="72">
        <v>25</v>
      </c>
      <c r="L239" s="73">
        <v>0</v>
      </c>
      <c r="M239" s="74">
        <f t="shared" si="8"/>
        <v>0</v>
      </c>
    </row>
    <row r="240" spans="2:13" s="61" customFormat="1" ht="99.75" x14ac:dyDescent="0.2">
      <c r="B240" s="85"/>
      <c r="C240" s="86"/>
      <c r="D240" s="87"/>
      <c r="E240" s="88"/>
      <c r="F240" s="53"/>
      <c r="G240" s="53">
        <f t="shared" si="9"/>
        <v>164</v>
      </c>
      <c r="H240" s="89" t="s">
        <v>25</v>
      </c>
      <c r="I240" s="90" t="s">
        <v>316</v>
      </c>
      <c r="J240" s="72" t="s">
        <v>21</v>
      </c>
      <c r="K240" s="72">
        <v>1</v>
      </c>
      <c r="L240" s="73">
        <v>0</v>
      </c>
      <c r="M240" s="74">
        <f t="shared" si="8"/>
        <v>0</v>
      </c>
    </row>
    <row r="241" spans="2:13" s="61" customFormat="1" ht="85.5" x14ac:dyDescent="0.2">
      <c r="B241" s="85"/>
      <c r="C241" s="86"/>
      <c r="D241" s="87"/>
      <c r="E241" s="88"/>
      <c r="F241" s="53"/>
      <c r="G241" s="53">
        <f t="shared" si="9"/>
        <v>165</v>
      </c>
      <c r="H241" s="89" t="s">
        <v>26</v>
      </c>
      <c r="I241" s="90" t="s">
        <v>317</v>
      </c>
      <c r="J241" s="72" t="s">
        <v>21</v>
      </c>
      <c r="K241" s="72">
        <v>18</v>
      </c>
      <c r="L241" s="73">
        <v>0</v>
      </c>
      <c r="M241" s="74">
        <f t="shared" si="8"/>
        <v>0</v>
      </c>
    </row>
    <row r="242" spans="2:13" s="61" customFormat="1" ht="84.75" customHeight="1" x14ac:dyDescent="0.2">
      <c r="B242" s="85"/>
      <c r="C242" s="86"/>
      <c r="D242" s="87"/>
      <c r="E242" s="88"/>
      <c r="F242" s="53"/>
      <c r="G242" s="53">
        <f t="shared" si="9"/>
        <v>166</v>
      </c>
      <c r="H242" s="89" t="s">
        <v>27</v>
      </c>
      <c r="I242" s="90" t="s">
        <v>318</v>
      </c>
      <c r="J242" s="72" t="s">
        <v>21</v>
      </c>
      <c r="K242" s="72">
        <v>8</v>
      </c>
      <c r="L242" s="73">
        <v>0</v>
      </c>
      <c r="M242" s="74">
        <f t="shared" si="8"/>
        <v>0</v>
      </c>
    </row>
    <row r="243" spans="2:13" s="61" customFormat="1" ht="85.5" x14ac:dyDescent="0.2">
      <c r="B243" s="85"/>
      <c r="C243" s="86"/>
      <c r="D243" s="87"/>
      <c r="E243" s="88"/>
      <c r="F243" s="53"/>
      <c r="G243" s="53">
        <f t="shared" si="9"/>
        <v>167</v>
      </c>
      <c r="H243" s="89" t="s">
        <v>28</v>
      </c>
      <c r="I243" s="90" t="s">
        <v>319</v>
      </c>
      <c r="J243" s="72" t="s">
        <v>21</v>
      </c>
      <c r="K243" s="72">
        <v>35</v>
      </c>
      <c r="L243" s="73">
        <v>0</v>
      </c>
      <c r="M243" s="74">
        <f t="shared" si="8"/>
        <v>0</v>
      </c>
    </row>
    <row r="244" spans="2:13" s="61" customFormat="1" ht="71.25" customHeight="1" x14ac:dyDescent="0.2">
      <c r="B244" s="85"/>
      <c r="C244" s="86"/>
      <c r="D244" s="87"/>
      <c r="E244" s="88"/>
      <c r="F244" s="53"/>
      <c r="G244" s="53">
        <f t="shared" si="9"/>
        <v>168</v>
      </c>
      <c r="H244" s="89" t="s">
        <v>29</v>
      </c>
      <c r="I244" s="90" t="s">
        <v>320</v>
      </c>
      <c r="J244" s="72" t="s">
        <v>21</v>
      </c>
      <c r="K244" s="72">
        <v>2</v>
      </c>
      <c r="L244" s="73">
        <v>0</v>
      </c>
      <c r="M244" s="74">
        <f t="shared" si="8"/>
        <v>0</v>
      </c>
    </row>
    <row r="245" spans="2:13" s="61" customFormat="1" ht="85.5" x14ac:dyDescent="0.2">
      <c r="B245" s="85"/>
      <c r="C245" s="86"/>
      <c r="D245" s="87"/>
      <c r="E245" s="88"/>
      <c r="F245" s="53"/>
      <c r="G245" s="53">
        <f t="shared" si="9"/>
        <v>169</v>
      </c>
      <c r="H245" s="89" t="s">
        <v>30</v>
      </c>
      <c r="I245" s="90" t="s">
        <v>321</v>
      </c>
      <c r="J245" s="72" t="s">
        <v>21</v>
      </c>
      <c r="K245" s="72">
        <v>6</v>
      </c>
      <c r="L245" s="73">
        <v>0</v>
      </c>
      <c r="M245" s="74">
        <f t="shared" si="8"/>
        <v>0</v>
      </c>
    </row>
    <row r="246" spans="2:13" s="61" customFormat="1" ht="85.5" x14ac:dyDescent="0.2">
      <c r="B246" s="85"/>
      <c r="C246" s="86"/>
      <c r="D246" s="87"/>
      <c r="E246" s="88"/>
      <c r="F246" s="53"/>
      <c r="G246" s="53">
        <f t="shared" si="9"/>
        <v>170</v>
      </c>
      <c r="H246" s="89" t="s">
        <v>31</v>
      </c>
      <c r="I246" s="90" t="s">
        <v>322</v>
      </c>
      <c r="J246" s="72" t="s">
        <v>21</v>
      </c>
      <c r="K246" s="72">
        <v>8</v>
      </c>
      <c r="L246" s="73">
        <v>0</v>
      </c>
      <c r="M246" s="74">
        <f t="shared" si="8"/>
        <v>0</v>
      </c>
    </row>
    <row r="247" spans="2:13" s="61" customFormat="1" ht="85.5" x14ac:dyDescent="0.2">
      <c r="B247" s="85"/>
      <c r="C247" s="86"/>
      <c r="D247" s="87"/>
      <c r="E247" s="88"/>
      <c r="F247" s="53"/>
      <c r="G247" s="53">
        <f t="shared" si="9"/>
        <v>171</v>
      </c>
      <c r="H247" s="89" t="s">
        <v>32</v>
      </c>
      <c r="I247" s="90" t="s">
        <v>323</v>
      </c>
      <c r="J247" s="72" t="s">
        <v>21</v>
      </c>
      <c r="K247" s="72">
        <v>4</v>
      </c>
      <c r="L247" s="73">
        <v>0</v>
      </c>
      <c r="M247" s="74">
        <f t="shared" si="8"/>
        <v>0</v>
      </c>
    </row>
    <row r="248" spans="2:13" s="61" customFormat="1" ht="71.25" x14ac:dyDescent="0.2">
      <c r="B248" s="85"/>
      <c r="C248" s="86"/>
      <c r="D248" s="87"/>
      <c r="E248" s="88"/>
      <c r="F248" s="53"/>
      <c r="G248" s="53">
        <f t="shared" si="9"/>
        <v>172</v>
      </c>
      <c r="H248" s="89" t="s">
        <v>33</v>
      </c>
      <c r="I248" s="90" t="s">
        <v>324</v>
      </c>
      <c r="J248" s="72" t="s">
        <v>21</v>
      </c>
      <c r="K248" s="72">
        <v>6</v>
      </c>
      <c r="L248" s="73">
        <v>0</v>
      </c>
      <c r="M248" s="74">
        <f t="shared" si="8"/>
        <v>0</v>
      </c>
    </row>
    <row r="249" spans="2:13" s="61" customFormat="1" ht="57" x14ac:dyDescent="0.2">
      <c r="B249" s="85"/>
      <c r="C249" s="86"/>
      <c r="D249" s="87"/>
      <c r="E249" s="88"/>
      <c r="F249" s="53"/>
      <c r="G249" s="53">
        <f t="shared" si="9"/>
        <v>173</v>
      </c>
      <c r="H249" s="89" t="s">
        <v>34</v>
      </c>
      <c r="I249" s="90" t="s">
        <v>131</v>
      </c>
      <c r="J249" s="72" t="s">
        <v>21</v>
      </c>
      <c r="K249" s="72">
        <v>16</v>
      </c>
      <c r="L249" s="73">
        <v>0</v>
      </c>
      <c r="M249" s="74">
        <f t="shared" si="8"/>
        <v>0</v>
      </c>
    </row>
    <row r="250" spans="2:13" s="61" customFormat="1" ht="57" x14ac:dyDescent="0.2">
      <c r="B250" s="85"/>
      <c r="C250" s="86"/>
      <c r="D250" s="87"/>
      <c r="E250" s="88"/>
      <c r="F250" s="53"/>
      <c r="G250" s="53">
        <f t="shared" si="9"/>
        <v>174</v>
      </c>
      <c r="H250" s="89" t="s">
        <v>35</v>
      </c>
      <c r="I250" s="90" t="s">
        <v>132</v>
      </c>
      <c r="J250" s="72" t="s">
        <v>21</v>
      </c>
      <c r="K250" s="72">
        <v>3</v>
      </c>
      <c r="L250" s="73">
        <v>0</v>
      </c>
      <c r="M250" s="74">
        <f t="shared" si="8"/>
        <v>0</v>
      </c>
    </row>
    <row r="251" spans="2:13" s="61" customFormat="1" ht="42.75" x14ac:dyDescent="0.2">
      <c r="B251" s="85"/>
      <c r="C251" s="86"/>
      <c r="D251" s="87"/>
      <c r="E251" s="88"/>
      <c r="F251" s="53"/>
      <c r="G251" s="53">
        <f t="shared" si="9"/>
        <v>175</v>
      </c>
      <c r="H251" s="89" t="s">
        <v>36</v>
      </c>
      <c r="I251" s="90" t="s">
        <v>133</v>
      </c>
      <c r="J251" s="72" t="s">
        <v>21</v>
      </c>
      <c r="K251" s="72">
        <v>12</v>
      </c>
      <c r="L251" s="73">
        <v>0</v>
      </c>
      <c r="M251" s="74">
        <f t="shared" si="8"/>
        <v>0</v>
      </c>
    </row>
    <row r="252" spans="2:13" s="61" customFormat="1" ht="42.75" x14ac:dyDescent="0.2">
      <c r="B252" s="85"/>
      <c r="C252" s="86"/>
      <c r="D252" s="87"/>
      <c r="E252" s="88"/>
      <c r="F252" s="53"/>
      <c r="G252" s="53">
        <f t="shared" si="9"/>
        <v>176</v>
      </c>
      <c r="H252" s="89" t="s">
        <v>37</v>
      </c>
      <c r="I252" s="90" t="s">
        <v>134</v>
      </c>
      <c r="J252" s="72" t="s">
        <v>21</v>
      </c>
      <c r="K252" s="72">
        <v>1</v>
      </c>
      <c r="L252" s="73">
        <v>0</v>
      </c>
      <c r="M252" s="74">
        <f t="shared" si="8"/>
        <v>0</v>
      </c>
    </row>
    <row r="253" spans="2:13" s="61" customFormat="1" ht="42.75" x14ac:dyDescent="0.2">
      <c r="B253" s="85"/>
      <c r="C253" s="86"/>
      <c r="D253" s="87"/>
      <c r="E253" s="88"/>
      <c r="F253" s="53"/>
      <c r="G253" s="53">
        <f t="shared" si="9"/>
        <v>177</v>
      </c>
      <c r="H253" s="89" t="s">
        <v>38</v>
      </c>
      <c r="I253" s="90" t="s">
        <v>135</v>
      </c>
      <c r="J253" s="72" t="s">
        <v>21</v>
      </c>
      <c r="K253" s="72">
        <v>1</v>
      </c>
      <c r="L253" s="73">
        <v>0</v>
      </c>
      <c r="M253" s="74">
        <f t="shared" si="8"/>
        <v>0</v>
      </c>
    </row>
    <row r="254" spans="2:13" s="61" customFormat="1" ht="42.75" x14ac:dyDescent="0.2">
      <c r="B254" s="85"/>
      <c r="C254" s="86"/>
      <c r="D254" s="87"/>
      <c r="E254" s="88"/>
      <c r="F254" s="53"/>
      <c r="G254" s="53">
        <f t="shared" si="9"/>
        <v>178</v>
      </c>
      <c r="H254" s="89" t="s">
        <v>39</v>
      </c>
      <c r="I254" s="90" t="s">
        <v>136</v>
      </c>
      <c r="J254" s="72" t="s">
        <v>21</v>
      </c>
      <c r="K254" s="72">
        <v>1</v>
      </c>
      <c r="L254" s="73">
        <v>0</v>
      </c>
      <c r="M254" s="74">
        <f t="shared" si="8"/>
        <v>0</v>
      </c>
    </row>
    <row r="255" spans="2:13" s="61" customFormat="1" ht="57" x14ac:dyDescent="0.2">
      <c r="B255" s="85"/>
      <c r="C255" s="86"/>
      <c r="D255" s="87"/>
      <c r="E255" s="88"/>
      <c r="F255" s="53"/>
      <c r="G255" s="53">
        <f t="shared" si="9"/>
        <v>179</v>
      </c>
      <c r="H255" s="89"/>
      <c r="I255" s="90" t="s">
        <v>137</v>
      </c>
      <c r="J255" s="72" t="s">
        <v>21</v>
      </c>
      <c r="K255" s="72">
        <v>10</v>
      </c>
      <c r="L255" s="73">
        <v>0</v>
      </c>
      <c r="M255" s="74">
        <f t="shared" ref="M255:M301" si="10">L255*K255</f>
        <v>0</v>
      </c>
    </row>
    <row r="256" spans="2:13" s="61" customFormat="1" ht="57" x14ac:dyDescent="0.2">
      <c r="B256" s="85"/>
      <c r="C256" s="86"/>
      <c r="D256" s="87"/>
      <c r="E256" s="88"/>
      <c r="F256" s="53"/>
      <c r="G256" s="53">
        <f t="shared" si="9"/>
        <v>180</v>
      </c>
      <c r="H256" s="89"/>
      <c r="I256" s="90" t="s">
        <v>138</v>
      </c>
      <c r="J256" s="72" t="s">
        <v>21</v>
      </c>
      <c r="K256" s="72">
        <v>10</v>
      </c>
      <c r="L256" s="73">
        <v>0</v>
      </c>
      <c r="M256" s="74">
        <f t="shared" si="10"/>
        <v>0</v>
      </c>
    </row>
    <row r="257" spans="2:13" s="61" customFormat="1" ht="57" x14ac:dyDescent="0.2">
      <c r="B257" s="85"/>
      <c r="C257" s="86"/>
      <c r="D257" s="87"/>
      <c r="E257" s="88"/>
      <c r="F257" s="53"/>
      <c r="G257" s="53">
        <f t="shared" ref="G257:G301" si="11">G256+1</f>
        <v>181</v>
      </c>
      <c r="H257" s="89"/>
      <c r="I257" s="90" t="s">
        <v>139</v>
      </c>
      <c r="J257" s="72" t="s">
        <v>21</v>
      </c>
      <c r="K257" s="72">
        <v>32</v>
      </c>
      <c r="L257" s="73">
        <v>0</v>
      </c>
      <c r="M257" s="74">
        <f t="shared" si="10"/>
        <v>0</v>
      </c>
    </row>
    <row r="258" spans="2:13" s="61" customFormat="1" ht="57" x14ac:dyDescent="0.2">
      <c r="B258" s="85"/>
      <c r="C258" s="86"/>
      <c r="D258" s="87"/>
      <c r="E258" s="88"/>
      <c r="F258" s="53"/>
      <c r="G258" s="53">
        <f t="shared" si="11"/>
        <v>182</v>
      </c>
      <c r="H258" s="89"/>
      <c r="I258" s="90" t="s">
        <v>140</v>
      </c>
      <c r="J258" s="72" t="s">
        <v>21</v>
      </c>
      <c r="K258" s="72">
        <v>10</v>
      </c>
      <c r="L258" s="73">
        <v>0</v>
      </c>
      <c r="M258" s="74">
        <f t="shared" si="10"/>
        <v>0</v>
      </c>
    </row>
    <row r="259" spans="2:13" s="61" customFormat="1" ht="71.25" x14ac:dyDescent="0.2">
      <c r="B259" s="85"/>
      <c r="C259" s="86"/>
      <c r="D259" s="87"/>
      <c r="E259" s="88"/>
      <c r="F259" s="53"/>
      <c r="G259" s="53">
        <f t="shared" si="11"/>
        <v>183</v>
      </c>
      <c r="H259" s="89"/>
      <c r="I259" s="90" t="s">
        <v>141</v>
      </c>
      <c r="J259" s="72" t="s">
        <v>21</v>
      </c>
      <c r="K259" s="72">
        <v>22</v>
      </c>
      <c r="L259" s="73">
        <v>0</v>
      </c>
      <c r="M259" s="74">
        <f t="shared" si="10"/>
        <v>0</v>
      </c>
    </row>
    <row r="260" spans="2:13" s="61" customFormat="1" ht="71.25" x14ac:dyDescent="0.2">
      <c r="B260" s="85"/>
      <c r="C260" s="86"/>
      <c r="D260" s="87"/>
      <c r="E260" s="88"/>
      <c r="F260" s="53"/>
      <c r="G260" s="53">
        <f t="shared" si="11"/>
        <v>184</v>
      </c>
      <c r="H260" s="89"/>
      <c r="I260" s="90" t="s">
        <v>142</v>
      </c>
      <c r="J260" s="72" t="s">
        <v>21</v>
      </c>
      <c r="K260" s="72">
        <v>13</v>
      </c>
      <c r="L260" s="73">
        <v>0</v>
      </c>
      <c r="M260" s="74">
        <f t="shared" si="10"/>
        <v>0</v>
      </c>
    </row>
    <row r="261" spans="2:13" s="61" customFormat="1" ht="71.25" x14ac:dyDescent="0.2">
      <c r="B261" s="85"/>
      <c r="C261" s="86"/>
      <c r="D261" s="87"/>
      <c r="E261" s="88"/>
      <c r="F261" s="53"/>
      <c r="G261" s="53">
        <f t="shared" si="11"/>
        <v>185</v>
      </c>
      <c r="H261" s="89"/>
      <c r="I261" s="90" t="s">
        <v>222</v>
      </c>
      <c r="J261" s="72" t="s">
        <v>45</v>
      </c>
      <c r="K261" s="72">
        <v>85</v>
      </c>
      <c r="L261" s="73">
        <v>0</v>
      </c>
      <c r="M261" s="74">
        <f t="shared" si="10"/>
        <v>0</v>
      </c>
    </row>
    <row r="262" spans="2:13" s="61" customFormat="1" ht="57" x14ac:dyDescent="0.2">
      <c r="B262" s="85"/>
      <c r="C262" s="86"/>
      <c r="D262" s="87"/>
      <c r="E262" s="88"/>
      <c r="F262" s="53"/>
      <c r="G262" s="53">
        <f t="shared" si="11"/>
        <v>186</v>
      </c>
      <c r="H262" s="89"/>
      <c r="I262" s="90" t="s">
        <v>231</v>
      </c>
      <c r="J262" s="72" t="s">
        <v>21</v>
      </c>
      <c r="K262" s="72">
        <v>170</v>
      </c>
      <c r="L262" s="73">
        <v>0</v>
      </c>
      <c r="M262" s="74">
        <f t="shared" si="10"/>
        <v>0</v>
      </c>
    </row>
    <row r="263" spans="2:13" s="61" customFormat="1" ht="57" x14ac:dyDescent="0.2">
      <c r="B263" s="85"/>
      <c r="C263" s="86"/>
      <c r="D263" s="87"/>
      <c r="E263" s="88"/>
      <c r="F263" s="53"/>
      <c r="G263" s="53">
        <f t="shared" si="11"/>
        <v>187</v>
      </c>
      <c r="H263" s="89"/>
      <c r="I263" s="90" t="s">
        <v>106</v>
      </c>
      <c r="J263" s="72" t="s">
        <v>21</v>
      </c>
      <c r="K263" s="72">
        <v>26</v>
      </c>
      <c r="L263" s="73">
        <v>0</v>
      </c>
      <c r="M263" s="74">
        <f t="shared" si="10"/>
        <v>0</v>
      </c>
    </row>
    <row r="264" spans="2:13" s="61" customFormat="1" ht="57" x14ac:dyDescent="0.2">
      <c r="B264" s="85"/>
      <c r="C264" s="86"/>
      <c r="D264" s="87"/>
      <c r="E264" s="88"/>
      <c r="F264" s="53"/>
      <c r="G264" s="53">
        <f t="shared" si="11"/>
        <v>188</v>
      </c>
      <c r="H264" s="89"/>
      <c r="I264" s="90" t="s">
        <v>232</v>
      </c>
      <c r="J264" s="72" t="s">
        <v>21</v>
      </c>
      <c r="K264" s="72">
        <v>195</v>
      </c>
      <c r="L264" s="73">
        <v>0</v>
      </c>
      <c r="M264" s="74">
        <f t="shared" si="10"/>
        <v>0</v>
      </c>
    </row>
    <row r="265" spans="2:13" s="61" customFormat="1" ht="57" x14ac:dyDescent="0.2">
      <c r="B265" s="85"/>
      <c r="C265" s="86"/>
      <c r="D265" s="87"/>
      <c r="E265" s="88"/>
      <c r="F265" s="53"/>
      <c r="G265" s="53">
        <f t="shared" si="11"/>
        <v>189</v>
      </c>
      <c r="H265" s="89"/>
      <c r="I265" s="90" t="s">
        <v>110</v>
      </c>
      <c r="J265" s="72" t="s">
        <v>21</v>
      </c>
      <c r="K265" s="72">
        <v>65</v>
      </c>
      <c r="L265" s="73">
        <v>0</v>
      </c>
      <c r="M265" s="74">
        <f t="shared" si="10"/>
        <v>0</v>
      </c>
    </row>
    <row r="266" spans="2:13" s="61" customFormat="1" ht="42.75" x14ac:dyDescent="0.2">
      <c r="B266" s="85"/>
      <c r="C266" s="86"/>
      <c r="D266" s="87"/>
      <c r="E266" s="88"/>
      <c r="F266" s="53"/>
      <c r="G266" s="53">
        <f t="shared" si="11"/>
        <v>190</v>
      </c>
      <c r="H266" s="89"/>
      <c r="I266" s="90" t="s">
        <v>113</v>
      </c>
      <c r="J266" s="72" t="s">
        <v>21</v>
      </c>
      <c r="K266" s="72">
        <v>65</v>
      </c>
      <c r="L266" s="73">
        <v>0</v>
      </c>
      <c r="M266" s="74">
        <f t="shared" si="10"/>
        <v>0</v>
      </c>
    </row>
    <row r="267" spans="2:13" s="61" customFormat="1" ht="42.75" x14ac:dyDescent="0.2">
      <c r="B267" s="85"/>
      <c r="C267" s="86"/>
      <c r="D267" s="87"/>
      <c r="E267" s="88"/>
      <c r="F267" s="53"/>
      <c r="G267" s="53">
        <f t="shared" si="11"/>
        <v>191</v>
      </c>
      <c r="H267" s="89"/>
      <c r="I267" s="90" t="s">
        <v>213</v>
      </c>
      <c r="J267" s="72" t="s">
        <v>21</v>
      </c>
      <c r="K267" s="72">
        <v>3</v>
      </c>
      <c r="L267" s="73">
        <v>0</v>
      </c>
      <c r="M267" s="74">
        <f t="shared" si="10"/>
        <v>0</v>
      </c>
    </row>
    <row r="268" spans="2:13" s="61" customFormat="1" ht="57" x14ac:dyDescent="0.2">
      <c r="B268" s="85"/>
      <c r="C268" s="86"/>
      <c r="D268" s="87"/>
      <c r="E268" s="88"/>
      <c r="F268" s="53"/>
      <c r="G268" s="53">
        <f t="shared" si="11"/>
        <v>192</v>
      </c>
      <c r="H268" s="89"/>
      <c r="I268" s="90" t="s">
        <v>269</v>
      </c>
      <c r="J268" s="72" t="s">
        <v>46</v>
      </c>
      <c r="K268" s="72">
        <v>945</v>
      </c>
      <c r="L268" s="73">
        <v>0</v>
      </c>
      <c r="M268" s="74">
        <f t="shared" si="10"/>
        <v>0</v>
      </c>
    </row>
    <row r="269" spans="2:13" s="61" customFormat="1" ht="42.75" x14ac:dyDescent="0.2">
      <c r="B269" s="85"/>
      <c r="C269" s="86"/>
      <c r="D269" s="87"/>
      <c r="E269" s="88"/>
      <c r="F269" s="53"/>
      <c r="G269" s="53">
        <f t="shared" si="11"/>
        <v>193</v>
      </c>
      <c r="H269" s="89"/>
      <c r="I269" s="90" t="s">
        <v>265</v>
      </c>
      <c r="J269" s="72" t="s">
        <v>46</v>
      </c>
      <c r="K269" s="72">
        <v>443</v>
      </c>
      <c r="L269" s="73">
        <v>0</v>
      </c>
      <c r="M269" s="74">
        <f t="shared" si="10"/>
        <v>0</v>
      </c>
    </row>
    <row r="270" spans="2:13" s="61" customFormat="1" ht="56.25" customHeight="1" x14ac:dyDescent="0.2">
      <c r="B270" s="85"/>
      <c r="C270" s="86"/>
      <c r="D270" s="87"/>
      <c r="E270" s="88"/>
      <c r="F270" s="53"/>
      <c r="G270" s="53">
        <f t="shared" si="11"/>
        <v>194</v>
      </c>
      <c r="H270" s="89"/>
      <c r="I270" s="90" t="s">
        <v>271</v>
      </c>
      <c r="J270" s="72" t="s">
        <v>46</v>
      </c>
      <c r="K270" s="72">
        <v>128</v>
      </c>
      <c r="L270" s="73">
        <v>0</v>
      </c>
      <c r="M270" s="74">
        <f t="shared" si="10"/>
        <v>0</v>
      </c>
    </row>
    <row r="271" spans="2:13" s="61" customFormat="1" ht="42.75" x14ac:dyDescent="0.2">
      <c r="B271" s="85"/>
      <c r="C271" s="86"/>
      <c r="D271" s="87"/>
      <c r="E271" s="88"/>
      <c r="F271" s="53"/>
      <c r="G271" s="53">
        <f t="shared" si="11"/>
        <v>195</v>
      </c>
      <c r="H271" s="89"/>
      <c r="I271" s="90" t="s">
        <v>272</v>
      </c>
      <c r="J271" s="72" t="s">
        <v>21</v>
      </c>
      <c r="K271" s="72">
        <v>2</v>
      </c>
      <c r="L271" s="73">
        <v>0</v>
      </c>
      <c r="M271" s="74">
        <f t="shared" si="10"/>
        <v>0</v>
      </c>
    </row>
    <row r="272" spans="2:13" s="61" customFormat="1" ht="42.75" x14ac:dyDescent="0.2">
      <c r="B272" s="85"/>
      <c r="C272" s="86"/>
      <c r="D272" s="87"/>
      <c r="E272" s="88"/>
      <c r="F272" s="53"/>
      <c r="G272" s="53">
        <f t="shared" si="11"/>
        <v>196</v>
      </c>
      <c r="H272" s="89"/>
      <c r="I272" s="90" t="s">
        <v>100</v>
      </c>
      <c r="J272" s="72" t="s">
        <v>21</v>
      </c>
      <c r="K272" s="72">
        <v>170</v>
      </c>
      <c r="L272" s="73">
        <v>0</v>
      </c>
      <c r="M272" s="74">
        <f t="shared" si="10"/>
        <v>0</v>
      </c>
    </row>
    <row r="273" spans="2:13" s="61" customFormat="1" ht="57" x14ac:dyDescent="0.2">
      <c r="B273" s="85"/>
      <c r="C273" s="86"/>
      <c r="D273" s="87"/>
      <c r="E273" s="88"/>
      <c r="F273" s="53"/>
      <c r="G273" s="53">
        <f t="shared" si="11"/>
        <v>197</v>
      </c>
      <c r="H273" s="89"/>
      <c r="I273" s="90" t="s">
        <v>129</v>
      </c>
      <c r="J273" s="72" t="s">
        <v>21</v>
      </c>
      <c r="K273" s="72">
        <v>170</v>
      </c>
      <c r="L273" s="73">
        <v>0</v>
      </c>
      <c r="M273" s="74">
        <f t="shared" si="10"/>
        <v>0</v>
      </c>
    </row>
    <row r="274" spans="2:13" s="61" customFormat="1" ht="71.25" x14ac:dyDescent="0.2">
      <c r="B274" s="85"/>
      <c r="C274" s="86"/>
      <c r="D274" s="87"/>
      <c r="E274" s="88"/>
      <c r="F274" s="53"/>
      <c r="G274" s="53">
        <f t="shared" si="11"/>
        <v>198</v>
      </c>
      <c r="H274" s="89"/>
      <c r="I274" s="105" t="s">
        <v>222</v>
      </c>
      <c r="J274" s="106" t="s">
        <v>45</v>
      </c>
      <c r="K274" s="106">
        <v>81</v>
      </c>
      <c r="L274" s="73">
        <v>0</v>
      </c>
      <c r="M274" s="74">
        <f t="shared" si="10"/>
        <v>0</v>
      </c>
    </row>
    <row r="275" spans="2:13" s="61" customFormat="1" ht="57" x14ac:dyDescent="0.2">
      <c r="B275" s="85"/>
      <c r="C275" s="86"/>
      <c r="D275" s="87"/>
      <c r="E275" s="88"/>
      <c r="F275" s="53"/>
      <c r="G275" s="53">
        <f t="shared" si="11"/>
        <v>199</v>
      </c>
      <c r="H275" s="89"/>
      <c r="I275" s="90" t="s">
        <v>229</v>
      </c>
      <c r="J275" s="72" t="s">
        <v>45</v>
      </c>
      <c r="K275" s="72">
        <v>28.000000000000004</v>
      </c>
      <c r="L275" s="73">
        <v>0</v>
      </c>
      <c r="M275" s="74">
        <f t="shared" si="10"/>
        <v>0</v>
      </c>
    </row>
    <row r="276" spans="2:13" s="61" customFormat="1" ht="57" x14ac:dyDescent="0.2">
      <c r="B276" s="85"/>
      <c r="C276" s="86"/>
      <c r="D276" s="87"/>
      <c r="E276" s="88"/>
      <c r="F276" s="53"/>
      <c r="G276" s="53">
        <f t="shared" si="11"/>
        <v>200</v>
      </c>
      <c r="H276" s="89"/>
      <c r="I276" s="90" t="s">
        <v>104</v>
      </c>
      <c r="J276" s="72" t="s">
        <v>21</v>
      </c>
      <c r="K276" s="72">
        <v>56.000000000000007</v>
      </c>
      <c r="L276" s="73">
        <v>0</v>
      </c>
      <c r="M276" s="74">
        <f t="shared" si="10"/>
        <v>0</v>
      </c>
    </row>
    <row r="277" spans="2:13" s="61" customFormat="1" ht="57" x14ac:dyDescent="0.2">
      <c r="B277" s="85"/>
      <c r="C277" s="86"/>
      <c r="D277" s="87"/>
      <c r="E277" s="88"/>
      <c r="F277" s="53"/>
      <c r="G277" s="53">
        <f t="shared" si="11"/>
        <v>201</v>
      </c>
      <c r="H277" s="89"/>
      <c r="I277" s="90" t="s">
        <v>105</v>
      </c>
      <c r="J277" s="72" t="s">
        <v>21</v>
      </c>
      <c r="K277" s="72">
        <v>162</v>
      </c>
      <c r="L277" s="73">
        <v>0</v>
      </c>
      <c r="M277" s="74">
        <f t="shared" si="10"/>
        <v>0</v>
      </c>
    </row>
    <row r="278" spans="2:13" s="61" customFormat="1" ht="57" x14ac:dyDescent="0.2">
      <c r="B278" s="85"/>
      <c r="C278" s="86"/>
      <c r="D278" s="87"/>
      <c r="E278" s="88"/>
      <c r="F278" s="53"/>
      <c r="G278" s="53">
        <f t="shared" si="11"/>
        <v>202</v>
      </c>
      <c r="H278" s="89"/>
      <c r="I278" s="90" t="s">
        <v>106</v>
      </c>
      <c r="J278" s="72" t="s">
        <v>21</v>
      </c>
      <c r="K278" s="72">
        <v>32</v>
      </c>
      <c r="L278" s="73">
        <v>0</v>
      </c>
      <c r="M278" s="74">
        <f t="shared" si="10"/>
        <v>0</v>
      </c>
    </row>
    <row r="279" spans="2:13" s="61" customFormat="1" ht="57" x14ac:dyDescent="0.2">
      <c r="B279" s="85"/>
      <c r="C279" s="86"/>
      <c r="D279" s="87"/>
      <c r="E279" s="88"/>
      <c r="F279" s="53"/>
      <c r="G279" s="53">
        <f t="shared" si="11"/>
        <v>203</v>
      </c>
      <c r="H279" s="89"/>
      <c r="I279" s="90" t="s">
        <v>107</v>
      </c>
      <c r="J279" s="72" t="s">
        <v>21</v>
      </c>
      <c r="K279" s="72">
        <v>12</v>
      </c>
      <c r="L279" s="73">
        <v>0</v>
      </c>
      <c r="M279" s="74">
        <f t="shared" si="10"/>
        <v>0</v>
      </c>
    </row>
    <row r="280" spans="2:13" s="61" customFormat="1" ht="57" x14ac:dyDescent="0.2">
      <c r="B280" s="85"/>
      <c r="C280" s="86"/>
      <c r="D280" s="87"/>
      <c r="E280" s="88"/>
      <c r="F280" s="53"/>
      <c r="G280" s="53">
        <f t="shared" si="11"/>
        <v>204</v>
      </c>
      <c r="H280" s="89"/>
      <c r="I280" s="90" t="s">
        <v>108</v>
      </c>
      <c r="J280" s="72" t="s">
        <v>21</v>
      </c>
      <c r="K280" s="72">
        <v>84.000000000000014</v>
      </c>
      <c r="L280" s="73">
        <v>0</v>
      </c>
      <c r="M280" s="74">
        <f t="shared" si="10"/>
        <v>0</v>
      </c>
    </row>
    <row r="281" spans="2:13" s="61" customFormat="1" ht="57" x14ac:dyDescent="0.2">
      <c r="B281" s="85"/>
      <c r="C281" s="86"/>
      <c r="D281" s="87"/>
      <c r="E281" s="88"/>
      <c r="F281" s="53"/>
      <c r="G281" s="53">
        <f t="shared" si="11"/>
        <v>205</v>
      </c>
      <c r="H281" s="89"/>
      <c r="I281" s="90" t="s">
        <v>109</v>
      </c>
      <c r="J281" s="72" t="s">
        <v>21</v>
      </c>
      <c r="K281" s="72">
        <v>28.000000000000004</v>
      </c>
      <c r="L281" s="73">
        <v>0</v>
      </c>
      <c r="M281" s="74">
        <f t="shared" si="10"/>
        <v>0</v>
      </c>
    </row>
    <row r="282" spans="2:13" s="61" customFormat="1" ht="57" x14ac:dyDescent="0.2">
      <c r="B282" s="85"/>
      <c r="C282" s="86"/>
      <c r="D282" s="87"/>
      <c r="E282" s="88"/>
      <c r="F282" s="53"/>
      <c r="G282" s="53">
        <f t="shared" si="11"/>
        <v>206</v>
      </c>
      <c r="H282" s="89"/>
      <c r="I282" s="90" t="s">
        <v>110</v>
      </c>
      <c r="J282" s="72" t="s">
        <v>21</v>
      </c>
      <c r="K282" s="72">
        <v>24</v>
      </c>
      <c r="L282" s="73">
        <v>0</v>
      </c>
      <c r="M282" s="74">
        <f t="shared" si="10"/>
        <v>0</v>
      </c>
    </row>
    <row r="283" spans="2:13" s="61" customFormat="1" ht="57" x14ac:dyDescent="0.2">
      <c r="B283" s="85"/>
      <c r="C283" s="86"/>
      <c r="D283" s="87"/>
      <c r="E283" s="88"/>
      <c r="F283" s="53"/>
      <c r="G283" s="53">
        <f t="shared" si="11"/>
        <v>207</v>
      </c>
      <c r="H283" s="89"/>
      <c r="I283" s="90" t="s">
        <v>130</v>
      </c>
      <c r="J283" s="72" t="s">
        <v>21</v>
      </c>
      <c r="K283" s="72">
        <v>12</v>
      </c>
      <c r="L283" s="73">
        <v>0</v>
      </c>
      <c r="M283" s="74">
        <f t="shared" si="10"/>
        <v>0</v>
      </c>
    </row>
    <row r="284" spans="2:13" s="61" customFormat="1" ht="42.75" x14ac:dyDescent="0.2">
      <c r="B284" s="85"/>
      <c r="C284" s="86"/>
      <c r="D284" s="87"/>
      <c r="E284" s="88"/>
      <c r="F284" s="53"/>
      <c r="G284" s="53">
        <f t="shared" si="11"/>
        <v>208</v>
      </c>
      <c r="H284" s="89"/>
      <c r="I284" s="90" t="s">
        <v>112</v>
      </c>
      <c r="J284" s="72" t="s">
        <v>21</v>
      </c>
      <c r="K284" s="72">
        <v>24</v>
      </c>
      <c r="L284" s="73">
        <v>0</v>
      </c>
      <c r="M284" s="74">
        <f t="shared" si="10"/>
        <v>0</v>
      </c>
    </row>
    <row r="285" spans="2:13" s="61" customFormat="1" ht="42.75" x14ac:dyDescent="0.2">
      <c r="B285" s="85"/>
      <c r="C285" s="86"/>
      <c r="D285" s="87"/>
      <c r="E285" s="88"/>
      <c r="F285" s="53"/>
      <c r="G285" s="53">
        <f t="shared" si="11"/>
        <v>209</v>
      </c>
      <c r="H285" s="89"/>
      <c r="I285" s="90" t="s">
        <v>114</v>
      </c>
      <c r="J285" s="72" t="s">
        <v>21</v>
      </c>
      <c r="K285" s="72">
        <v>8</v>
      </c>
      <c r="L285" s="73">
        <v>0</v>
      </c>
      <c r="M285" s="74">
        <f t="shared" si="10"/>
        <v>0</v>
      </c>
    </row>
    <row r="286" spans="2:13" s="61" customFormat="1" ht="42.75" x14ac:dyDescent="0.2">
      <c r="B286" s="85"/>
      <c r="C286" s="86"/>
      <c r="D286" s="87"/>
      <c r="E286" s="88"/>
      <c r="F286" s="53"/>
      <c r="G286" s="53">
        <f t="shared" si="11"/>
        <v>210</v>
      </c>
      <c r="H286" s="89"/>
      <c r="I286" s="90" t="s">
        <v>115</v>
      </c>
      <c r="J286" s="72" t="s">
        <v>21</v>
      </c>
      <c r="K286" s="72">
        <v>2</v>
      </c>
      <c r="L286" s="73">
        <v>0</v>
      </c>
      <c r="M286" s="74">
        <f t="shared" si="10"/>
        <v>0</v>
      </c>
    </row>
    <row r="287" spans="2:13" s="61" customFormat="1" ht="57" x14ac:dyDescent="0.2">
      <c r="B287" s="85"/>
      <c r="C287" s="86"/>
      <c r="D287" s="87"/>
      <c r="E287" s="88"/>
      <c r="F287" s="53"/>
      <c r="G287" s="53">
        <f t="shared" si="11"/>
        <v>211</v>
      </c>
      <c r="H287" s="89"/>
      <c r="I287" s="90" t="s">
        <v>264</v>
      </c>
      <c r="J287" s="72" t="s">
        <v>46</v>
      </c>
      <c r="K287" s="72">
        <v>378</v>
      </c>
      <c r="L287" s="73">
        <v>0</v>
      </c>
      <c r="M287" s="74">
        <f t="shared" si="10"/>
        <v>0</v>
      </c>
    </row>
    <row r="288" spans="2:13" s="61" customFormat="1" ht="42.75" x14ac:dyDescent="0.2">
      <c r="B288" s="85"/>
      <c r="C288" s="86"/>
      <c r="D288" s="87"/>
      <c r="E288" s="88"/>
      <c r="F288" s="53"/>
      <c r="G288" s="53">
        <f t="shared" si="11"/>
        <v>212</v>
      </c>
      <c r="H288" s="89"/>
      <c r="I288" s="90" t="s">
        <v>273</v>
      </c>
      <c r="J288" s="72" t="s">
        <v>46</v>
      </c>
      <c r="K288" s="72">
        <v>133</v>
      </c>
      <c r="L288" s="73">
        <v>0</v>
      </c>
      <c r="M288" s="74">
        <f t="shared" si="10"/>
        <v>0</v>
      </c>
    </row>
    <row r="289" spans="2:13" s="61" customFormat="1" ht="57" x14ac:dyDescent="0.2">
      <c r="B289" s="85"/>
      <c r="C289" s="86"/>
      <c r="D289" s="87"/>
      <c r="E289" s="88"/>
      <c r="F289" s="53"/>
      <c r="G289" s="53">
        <f t="shared" si="11"/>
        <v>213</v>
      </c>
      <c r="H289" s="89"/>
      <c r="I289" s="90" t="s">
        <v>103</v>
      </c>
      <c r="J289" s="72" t="s">
        <v>21</v>
      </c>
      <c r="K289" s="72">
        <v>2</v>
      </c>
      <c r="L289" s="73">
        <v>0</v>
      </c>
      <c r="M289" s="74">
        <f t="shared" si="10"/>
        <v>0</v>
      </c>
    </row>
    <row r="290" spans="2:13" s="61" customFormat="1" ht="42.75" x14ac:dyDescent="0.2">
      <c r="B290" s="85"/>
      <c r="C290" s="86"/>
      <c r="D290" s="87"/>
      <c r="E290" s="88"/>
      <c r="F290" s="53"/>
      <c r="G290" s="53">
        <f t="shared" si="11"/>
        <v>214</v>
      </c>
      <c r="H290" s="89"/>
      <c r="I290" s="90" t="s">
        <v>100</v>
      </c>
      <c r="J290" s="72" t="s">
        <v>21</v>
      </c>
      <c r="K290" s="72">
        <v>162</v>
      </c>
      <c r="L290" s="73">
        <v>0</v>
      </c>
      <c r="M290" s="74">
        <f t="shared" si="10"/>
        <v>0</v>
      </c>
    </row>
    <row r="291" spans="2:13" s="61" customFormat="1" ht="42.75" x14ac:dyDescent="0.2">
      <c r="B291" s="85"/>
      <c r="C291" s="86"/>
      <c r="D291" s="87"/>
      <c r="E291" s="88"/>
      <c r="F291" s="53"/>
      <c r="G291" s="53">
        <f t="shared" si="11"/>
        <v>215</v>
      </c>
      <c r="H291" s="89"/>
      <c r="I291" s="90" t="s">
        <v>143</v>
      </c>
      <c r="J291" s="72" t="s">
        <v>21</v>
      </c>
      <c r="K291" s="72">
        <v>54</v>
      </c>
      <c r="L291" s="73">
        <v>0</v>
      </c>
      <c r="M291" s="74">
        <f t="shared" si="10"/>
        <v>0</v>
      </c>
    </row>
    <row r="292" spans="2:13" s="61" customFormat="1" ht="42.75" x14ac:dyDescent="0.2">
      <c r="B292" s="85"/>
      <c r="C292" s="86"/>
      <c r="D292" s="87"/>
      <c r="E292" s="88"/>
      <c r="F292" s="53"/>
      <c r="G292" s="53">
        <f t="shared" si="11"/>
        <v>216</v>
      </c>
      <c r="H292" s="89"/>
      <c r="I292" s="105" t="s">
        <v>144</v>
      </c>
      <c r="J292" s="106" t="s">
        <v>21</v>
      </c>
      <c r="K292" s="106">
        <v>216</v>
      </c>
      <c r="L292" s="73">
        <v>0</v>
      </c>
      <c r="M292" s="74">
        <f t="shared" si="10"/>
        <v>0</v>
      </c>
    </row>
    <row r="293" spans="2:13" s="61" customFormat="1" ht="71.25" x14ac:dyDescent="0.2">
      <c r="B293" s="85"/>
      <c r="C293" s="86"/>
      <c r="D293" s="87"/>
      <c r="E293" s="88"/>
      <c r="F293" s="53"/>
      <c r="G293" s="53">
        <f t="shared" si="11"/>
        <v>217</v>
      </c>
      <c r="H293" s="89"/>
      <c r="I293" s="105" t="s">
        <v>233</v>
      </c>
      <c r="J293" s="106" t="s">
        <v>45</v>
      </c>
      <c r="K293" s="106">
        <v>29</v>
      </c>
      <c r="L293" s="73">
        <v>0</v>
      </c>
      <c r="M293" s="74">
        <f t="shared" si="10"/>
        <v>0</v>
      </c>
    </row>
    <row r="294" spans="2:13" s="61" customFormat="1" ht="57" x14ac:dyDescent="0.2">
      <c r="B294" s="85"/>
      <c r="C294" s="86"/>
      <c r="D294" s="87"/>
      <c r="E294" s="88"/>
      <c r="F294" s="53"/>
      <c r="G294" s="53">
        <f t="shared" si="11"/>
        <v>218</v>
      </c>
      <c r="H294" s="89"/>
      <c r="I294" s="90" t="s">
        <v>145</v>
      </c>
      <c r="J294" s="72" t="s">
        <v>21</v>
      </c>
      <c r="K294" s="72">
        <v>57</v>
      </c>
      <c r="L294" s="73">
        <v>0</v>
      </c>
      <c r="M294" s="74">
        <f t="shared" si="10"/>
        <v>0</v>
      </c>
    </row>
    <row r="295" spans="2:13" s="61" customFormat="1" ht="57" x14ac:dyDescent="0.2">
      <c r="B295" s="85"/>
      <c r="C295" s="86"/>
      <c r="D295" s="87"/>
      <c r="E295" s="88"/>
      <c r="F295" s="53"/>
      <c r="G295" s="53">
        <f t="shared" si="11"/>
        <v>219</v>
      </c>
      <c r="H295" s="89"/>
      <c r="I295" s="90" t="s">
        <v>146</v>
      </c>
      <c r="J295" s="72" t="s">
        <v>21</v>
      </c>
      <c r="K295" s="72">
        <v>16</v>
      </c>
      <c r="L295" s="73">
        <v>0</v>
      </c>
      <c r="M295" s="74">
        <f t="shared" si="10"/>
        <v>0</v>
      </c>
    </row>
    <row r="296" spans="2:13" s="61" customFormat="1" ht="57" x14ac:dyDescent="0.2">
      <c r="B296" s="85"/>
      <c r="C296" s="86"/>
      <c r="D296" s="87"/>
      <c r="E296" s="88"/>
      <c r="F296" s="53"/>
      <c r="G296" s="53">
        <f t="shared" si="11"/>
        <v>220</v>
      </c>
      <c r="H296" s="89" t="s">
        <v>22</v>
      </c>
      <c r="I296" s="90" t="s">
        <v>147</v>
      </c>
      <c r="J296" s="72" t="s">
        <v>21</v>
      </c>
      <c r="K296" s="72">
        <v>30</v>
      </c>
      <c r="L296" s="73">
        <v>0</v>
      </c>
      <c r="M296" s="74">
        <f t="shared" si="10"/>
        <v>0</v>
      </c>
    </row>
    <row r="297" spans="2:13" s="61" customFormat="1" ht="42.75" x14ac:dyDescent="0.2">
      <c r="B297" s="85"/>
      <c r="C297" s="86"/>
      <c r="D297" s="87"/>
      <c r="E297" s="88"/>
      <c r="F297" s="53"/>
      <c r="G297" s="53">
        <f t="shared" si="11"/>
        <v>221</v>
      </c>
      <c r="H297" s="89" t="s">
        <v>23</v>
      </c>
      <c r="I297" s="90" t="s">
        <v>148</v>
      </c>
      <c r="J297" s="72" t="s">
        <v>21</v>
      </c>
      <c r="K297" s="72">
        <v>4</v>
      </c>
      <c r="L297" s="73">
        <v>0</v>
      </c>
      <c r="M297" s="74">
        <f t="shared" si="10"/>
        <v>0</v>
      </c>
    </row>
    <row r="298" spans="2:13" s="61" customFormat="1" ht="42.75" x14ac:dyDescent="0.2">
      <c r="B298" s="85"/>
      <c r="C298" s="86"/>
      <c r="D298" s="87"/>
      <c r="E298" s="88"/>
      <c r="F298" s="53"/>
      <c r="G298" s="53">
        <f t="shared" si="11"/>
        <v>222</v>
      </c>
      <c r="H298" s="89" t="s">
        <v>24</v>
      </c>
      <c r="I298" s="102" t="s">
        <v>115</v>
      </c>
      <c r="J298" s="107" t="s">
        <v>21</v>
      </c>
      <c r="K298" s="107">
        <v>1</v>
      </c>
      <c r="L298" s="73">
        <v>0</v>
      </c>
      <c r="M298" s="74">
        <f t="shared" si="10"/>
        <v>0</v>
      </c>
    </row>
    <row r="299" spans="2:13" s="61" customFormat="1" ht="57" x14ac:dyDescent="0.2">
      <c r="B299" s="85"/>
      <c r="C299" s="86"/>
      <c r="D299" s="87"/>
      <c r="E299" s="88"/>
      <c r="F299" s="53"/>
      <c r="G299" s="53">
        <f t="shared" si="11"/>
        <v>223</v>
      </c>
      <c r="H299" s="89" t="s">
        <v>25</v>
      </c>
      <c r="I299" s="90" t="s">
        <v>274</v>
      </c>
      <c r="J299" s="72" t="s">
        <v>46</v>
      </c>
      <c r="K299" s="72">
        <v>145</v>
      </c>
      <c r="L299" s="73">
        <v>0</v>
      </c>
      <c r="M299" s="74">
        <f t="shared" si="10"/>
        <v>0</v>
      </c>
    </row>
    <row r="300" spans="2:13" s="61" customFormat="1" ht="42.75" x14ac:dyDescent="0.2">
      <c r="B300" s="85"/>
      <c r="C300" s="86"/>
      <c r="D300" s="87"/>
      <c r="E300" s="88"/>
      <c r="F300" s="53"/>
      <c r="G300" s="53">
        <f t="shared" si="11"/>
        <v>224</v>
      </c>
      <c r="H300" s="89" t="s">
        <v>26</v>
      </c>
      <c r="I300" s="90" t="s">
        <v>275</v>
      </c>
      <c r="J300" s="72" t="s">
        <v>46</v>
      </c>
      <c r="K300" s="72">
        <v>50</v>
      </c>
      <c r="L300" s="73">
        <v>0</v>
      </c>
      <c r="M300" s="74">
        <f t="shared" si="10"/>
        <v>0</v>
      </c>
    </row>
    <row r="301" spans="2:13" s="61" customFormat="1" ht="57" x14ac:dyDescent="0.2">
      <c r="B301" s="85"/>
      <c r="C301" s="86"/>
      <c r="D301" s="87"/>
      <c r="E301" s="88"/>
      <c r="F301" s="53"/>
      <c r="G301" s="53">
        <f t="shared" si="11"/>
        <v>225</v>
      </c>
      <c r="H301" s="89" t="s">
        <v>27</v>
      </c>
      <c r="I301" s="90" t="s">
        <v>103</v>
      </c>
      <c r="J301" s="72" t="s">
        <v>21</v>
      </c>
      <c r="K301" s="72">
        <v>1</v>
      </c>
      <c r="L301" s="73">
        <v>0</v>
      </c>
      <c r="M301" s="74">
        <f t="shared" si="10"/>
        <v>0</v>
      </c>
    </row>
    <row r="302" spans="2:13" s="61" customFormat="1" ht="14.25" x14ac:dyDescent="0.2">
      <c r="B302" s="62"/>
      <c r="C302" s="63"/>
      <c r="D302" s="64"/>
      <c r="E302" s="65"/>
      <c r="F302" s="79"/>
      <c r="G302" s="79"/>
      <c r="H302" s="79"/>
      <c r="I302" s="80" t="s">
        <v>17</v>
      </c>
      <c r="J302" s="81"/>
      <c r="K302" s="81"/>
      <c r="L302" s="82"/>
      <c r="M302" s="83">
        <f>SUM(M303:M363)</f>
        <v>0</v>
      </c>
    </row>
    <row r="303" spans="2:13" s="61" customFormat="1" ht="71.25" x14ac:dyDescent="0.2">
      <c r="B303" s="62"/>
      <c r="C303" s="63"/>
      <c r="D303" s="64"/>
      <c r="E303" s="65"/>
      <c r="F303" s="53"/>
      <c r="G303" s="53">
        <v>227</v>
      </c>
      <c r="H303" s="53"/>
      <c r="I303" s="71" t="s">
        <v>341</v>
      </c>
      <c r="J303" s="84" t="s">
        <v>21</v>
      </c>
      <c r="K303" s="84">
        <v>1</v>
      </c>
      <c r="L303" s="73">
        <v>0</v>
      </c>
      <c r="M303" s="74">
        <f t="shared" ref="M303:M316" si="12">L303*K303</f>
        <v>0</v>
      </c>
    </row>
    <row r="304" spans="2:13" s="61" customFormat="1" ht="71.25" x14ac:dyDescent="0.2">
      <c r="B304" s="62"/>
      <c r="C304" s="63"/>
      <c r="D304" s="64"/>
      <c r="E304" s="65"/>
      <c r="F304" s="53"/>
      <c r="G304" s="53">
        <f>G303+1</f>
        <v>228</v>
      </c>
      <c r="H304" s="53"/>
      <c r="I304" s="71" t="s">
        <v>342</v>
      </c>
      <c r="J304" s="84" t="s">
        <v>21</v>
      </c>
      <c r="K304" s="84">
        <v>4</v>
      </c>
      <c r="L304" s="73">
        <v>0</v>
      </c>
      <c r="M304" s="74">
        <f t="shared" si="12"/>
        <v>0</v>
      </c>
    </row>
    <row r="305" spans="2:13" s="61" customFormat="1" ht="71.25" x14ac:dyDescent="0.2">
      <c r="B305" s="62"/>
      <c r="C305" s="63"/>
      <c r="D305" s="64"/>
      <c r="E305" s="65"/>
      <c r="F305" s="53"/>
      <c r="G305" s="53">
        <f t="shared" ref="G305:G363" si="13">G304+1</f>
        <v>229</v>
      </c>
      <c r="H305" s="53"/>
      <c r="I305" s="77" t="s">
        <v>224</v>
      </c>
      <c r="J305" s="76" t="s">
        <v>45</v>
      </c>
      <c r="K305" s="76">
        <v>54</v>
      </c>
      <c r="L305" s="73">
        <v>0</v>
      </c>
      <c r="M305" s="74">
        <f t="shared" si="12"/>
        <v>0</v>
      </c>
    </row>
    <row r="306" spans="2:13" s="61" customFormat="1" ht="57" x14ac:dyDescent="0.2">
      <c r="B306" s="62"/>
      <c r="C306" s="63"/>
      <c r="D306" s="64"/>
      <c r="E306" s="65"/>
      <c r="F306" s="53"/>
      <c r="G306" s="53">
        <f t="shared" si="13"/>
        <v>230</v>
      </c>
      <c r="H306" s="53"/>
      <c r="I306" s="75" t="s">
        <v>218</v>
      </c>
      <c r="J306" s="76" t="s">
        <v>46</v>
      </c>
      <c r="K306" s="76">
        <v>8</v>
      </c>
      <c r="L306" s="73">
        <v>0</v>
      </c>
      <c r="M306" s="74">
        <f t="shared" si="12"/>
        <v>0</v>
      </c>
    </row>
    <row r="307" spans="2:13" s="61" customFormat="1" ht="57" x14ac:dyDescent="0.2">
      <c r="B307" s="62"/>
      <c r="C307" s="63"/>
      <c r="D307" s="64"/>
      <c r="E307" s="65"/>
      <c r="F307" s="53"/>
      <c r="G307" s="53">
        <f t="shared" si="13"/>
        <v>231</v>
      </c>
      <c r="H307" s="53"/>
      <c r="I307" s="77" t="s">
        <v>87</v>
      </c>
      <c r="J307" s="76" t="s">
        <v>21</v>
      </c>
      <c r="K307" s="76">
        <v>60</v>
      </c>
      <c r="L307" s="73">
        <v>0</v>
      </c>
      <c r="M307" s="74">
        <f t="shared" si="12"/>
        <v>0</v>
      </c>
    </row>
    <row r="308" spans="2:13" s="61" customFormat="1" ht="57" x14ac:dyDescent="0.2">
      <c r="B308" s="62"/>
      <c r="C308" s="63"/>
      <c r="D308" s="64"/>
      <c r="E308" s="65"/>
      <c r="F308" s="53"/>
      <c r="G308" s="53">
        <f t="shared" si="13"/>
        <v>232</v>
      </c>
      <c r="H308" s="53"/>
      <c r="I308" s="77" t="s">
        <v>89</v>
      </c>
      <c r="J308" s="76" t="s">
        <v>21</v>
      </c>
      <c r="K308" s="76">
        <v>6</v>
      </c>
      <c r="L308" s="73">
        <v>0</v>
      </c>
      <c r="M308" s="74">
        <f t="shared" si="12"/>
        <v>0</v>
      </c>
    </row>
    <row r="309" spans="2:13" s="61" customFormat="1" ht="42.75" x14ac:dyDescent="0.2">
      <c r="B309" s="62"/>
      <c r="C309" s="63"/>
      <c r="D309" s="64"/>
      <c r="E309" s="65"/>
      <c r="F309" s="53"/>
      <c r="G309" s="53">
        <f t="shared" si="13"/>
        <v>233</v>
      </c>
      <c r="H309" s="53"/>
      <c r="I309" s="75" t="s">
        <v>93</v>
      </c>
      <c r="J309" s="76" t="s">
        <v>21</v>
      </c>
      <c r="K309" s="76">
        <v>10</v>
      </c>
      <c r="L309" s="73">
        <v>0</v>
      </c>
      <c r="M309" s="74">
        <f t="shared" si="12"/>
        <v>0</v>
      </c>
    </row>
    <row r="310" spans="2:13" s="61" customFormat="1" ht="42.75" x14ac:dyDescent="0.2">
      <c r="B310" s="62"/>
      <c r="C310" s="63"/>
      <c r="D310" s="64"/>
      <c r="E310" s="65"/>
      <c r="F310" s="53"/>
      <c r="G310" s="53">
        <f t="shared" si="13"/>
        <v>234</v>
      </c>
      <c r="H310" s="53"/>
      <c r="I310" s="77" t="s">
        <v>95</v>
      </c>
      <c r="J310" s="76" t="s">
        <v>21</v>
      </c>
      <c r="K310" s="76">
        <v>40</v>
      </c>
      <c r="L310" s="73">
        <v>0</v>
      </c>
      <c r="M310" s="74">
        <f t="shared" si="12"/>
        <v>0</v>
      </c>
    </row>
    <row r="311" spans="2:13" s="61" customFormat="1" ht="42.75" x14ac:dyDescent="0.2">
      <c r="B311" s="62"/>
      <c r="C311" s="63"/>
      <c r="D311" s="64"/>
      <c r="E311" s="65"/>
      <c r="F311" s="53"/>
      <c r="G311" s="53">
        <f t="shared" si="13"/>
        <v>235</v>
      </c>
      <c r="H311" s="53"/>
      <c r="I311" s="77" t="s">
        <v>97</v>
      </c>
      <c r="J311" s="76" t="s">
        <v>21</v>
      </c>
      <c r="K311" s="76">
        <v>40</v>
      </c>
      <c r="L311" s="73">
        <v>0</v>
      </c>
      <c r="M311" s="74">
        <f t="shared" si="12"/>
        <v>0</v>
      </c>
    </row>
    <row r="312" spans="2:13" s="61" customFormat="1" ht="57" x14ac:dyDescent="0.2">
      <c r="B312" s="62"/>
      <c r="C312" s="63"/>
      <c r="D312" s="64"/>
      <c r="E312" s="65"/>
      <c r="F312" s="53"/>
      <c r="G312" s="53">
        <f t="shared" si="13"/>
        <v>236</v>
      </c>
      <c r="H312" s="53"/>
      <c r="I312" s="77" t="s">
        <v>99</v>
      </c>
      <c r="J312" s="76" t="s">
        <v>21</v>
      </c>
      <c r="K312" s="76">
        <v>8</v>
      </c>
      <c r="L312" s="73">
        <v>0</v>
      </c>
      <c r="M312" s="74">
        <f t="shared" si="12"/>
        <v>0</v>
      </c>
    </row>
    <row r="313" spans="2:13" s="61" customFormat="1" ht="42.75" x14ac:dyDescent="0.2">
      <c r="B313" s="62"/>
      <c r="C313" s="63"/>
      <c r="D313" s="64"/>
      <c r="E313" s="65"/>
      <c r="F313" s="53"/>
      <c r="G313" s="53">
        <f t="shared" si="13"/>
        <v>237</v>
      </c>
      <c r="H313" s="53"/>
      <c r="I313" s="75" t="s">
        <v>100</v>
      </c>
      <c r="J313" s="76" t="s">
        <v>21</v>
      </c>
      <c r="K313" s="76">
        <v>102</v>
      </c>
      <c r="L313" s="73">
        <v>0</v>
      </c>
      <c r="M313" s="74">
        <f t="shared" si="12"/>
        <v>0</v>
      </c>
    </row>
    <row r="314" spans="2:13" s="61" customFormat="1" ht="42.75" x14ac:dyDescent="0.2">
      <c r="B314" s="62"/>
      <c r="C314" s="63"/>
      <c r="D314" s="64"/>
      <c r="E314" s="65"/>
      <c r="F314" s="53"/>
      <c r="G314" s="53">
        <f t="shared" si="13"/>
        <v>238</v>
      </c>
      <c r="H314" s="53"/>
      <c r="I314" s="75" t="s">
        <v>102</v>
      </c>
      <c r="J314" s="76" t="s">
        <v>21</v>
      </c>
      <c r="K314" s="76">
        <v>102</v>
      </c>
      <c r="L314" s="73">
        <v>0</v>
      </c>
      <c r="M314" s="74">
        <f t="shared" si="12"/>
        <v>0</v>
      </c>
    </row>
    <row r="315" spans="2:13" s="61" customFormat="1" ht="57" x14ac:dyDescent="0.2">
      <c r="B315" s="62"/>
      <c r="C315" s="63"/>
      <c r="D315" s="64"/>
      <c r="E315" s="65"/>
      <c r="F315" s="53"/>
      <c r="G315" s="53">
        <f t="shared" si="13"/>
        <v>239</v>
      </c>
      <c r="H315" s="53"/>
      <c r="I315" s="75" t="s">
        <v>264</v>
      </c>
      <c r="J315" s="76" t="s">
        <v>46</v>
      </c>
      <c r="K315" s="76">
        <v>383</v>
      </c>
      <c r="L315" s="73">
        <v>0</v>
      </c>
      <c r="M315" s="74">
        <f t="shared" si="12"/>
        <v>0</v>
      </c>
    </row>
    <row r="316" spans="2:13" s="61" customFormat="1" ht="42.75" x14ac:dyDescent="0.2">
      <c r="B316" s="62"/>
      <c r="C316" s="63"/>
      <c r="D316" s="64"/>
      <c r="E316" s="65"/>
      <c r="F316" s="53"/>
      <c r="G316" s="53">
        <f t="shared" si="13"/>
        <v>240</v>
      </c>
      <c r="H316" s="53"/>
      <c r="I316" s="75" t="s">
        <v>268</v>
      </c>
      <c r="J316" s="76" t="s">
        <v>46</v>
      </c>
      <c r="K316" s="76">
        <v>176</v>
      </c>
      <c r="L316" s="73">
        <v>0</v>
      </c>
      <c r="M316" s="74">
        <f t="shared" si="12"/>
        <v>0</v>
      </c>
    </row>
    <row r="317" spans="2:13" s="61" customFormat="1" ht="57" x14ac:dyDescent="0.2">
      <c r="B317" s="62"/>
      <c r="C317" s="63"/>
      <c r="D317" s="64"/>
      <c r="E317" s="65"/>
      <c r="F317" s="53"/>
      <c r="G317" s="53">
        <f t="shared" si="13"/>
        <v>241</v>
      </c>
      <c r="H317" s="53"/>
      <c r="I317" s="75" t="s">
        <v>103</v>
      </c>
      <c r="J317" s="76" t="s">
        <v>21</v>
      </c>
      <c r="K317" s="76">
        <v>1</v>
      </c>
      <c r="L317" s="73">
        <v>0</v>
      </c>
      <c r="M317" s="74">
        <f>L317*K317</f>
        <v>0</v>
      </c>
    </row>
    <row r="318" spans="2:13" s="61" customFormat="1" ht="85.5" x14ac:dyDescent="0.2">
      <c r="B318" s="85"/>
      <c r="C318" s="86"/>
      <c r="D318" s="87"/>
      <c r="E318" s="88"/>
      <c r="F318" s="53"/>
      <c r="G318" s="53">
        <f t="shared" si="13"/>
        <v>242</v>
      </c>
      <c r="H318" s="89" t="s">
        <v>47</v>
      </c>
      <c r="I318" s="71" t="s">
        <v>325</v>
      </c>
      <c r="J318" s="72" t="s">
        <v>21</v>
      </c>
      <c r="K318" s="72">
        <v>8</v>
      </c>
      <c r="L318" s="73">
        <v>0</v>
      </c>
      <c r="M318" s="74">
        <f t="shared" ref="M318:M363" si="14">L318*K318</f>
        <v>0</v>
      </c>
    </row>
    <row r="319" spans="2:13" s="61" customFormat="1" ht="84.75" customHeight="1" x14ac:dyDescent="0.2">
      <c r="B319" s="85"/>
      <c r="C319" s="86"/>
      <c r="D319" s="87"/>
      <c r="E319" s="88"/>
      <c r="F319" s="53"/>
      <c r="G319" s="53">
        <f t="shared" si="13"/>
        <v>243</v>
      </c>
      <c r="H319" s="89" t="s">
        <v>24</v>
      </c>
      <c r="I319" s="71" t="s">
        <v>326</v>
      </c>
      <c r="J319" s="72" t="s">
        <v>21</v>
      </c>
      <c r="K319" s="72">
        <v>5</v>
      </c>
      <c r="L319" s="73">
        <v>0</v>
      </c>
      <c r="M319" s="74">
        <f t="shared" si="14"/>
        <v>0</v>
      </c>
    </row>
    <row r="320" spans="2:13" s="61" customFormat="1" ht="71.25" customHeight="1" x14ac:dyDescent="0.2">
      <c r="B320" s="85"/>
      <c r="C320" s="86"/>
      <c r="D320" s="87"/>
      <c r="E320" s="88"/>
      <c r="F320" s="53"/>
      <c r="G320" s="53">
        <f t="shared" si="13"/>
        <v>244</v>
      </c>
      <c r="H320" s="89" t="s">
        <v>26</v>
      </c>
      <c r="I320" s="71" t="s">
        <v>327</v>
      </c>
      <c r="J320" s="72" t="s">
        <v>21</v>
      </c>
      <c r="K320" s="72">
        <v>1</v>
      </c>
      <c r="L320" s="73">
        <v>0</v>
      </c>
      <c r="M320" s="74">
        <f t="shared" si="14"/>
        <v>0</v>
      </c>
    </row>
    <row r="321" spans="2:13" s="61" customFormat="1" ht="85.5" x14ac:dyDescent="0.2">
      <c r="B321" s="85"/>
      <c r="C321" s="86"/>
      <c r="D321" s="87"/>
      <c r="E321" s="88"/>
      <c r="F321" s="53"/>
      <c r="G321" s="53">
        <f t="shared" si="13"/>
        <v>245</v>
      </c>
      <c r="H321" s="89" t="s">
        <v>27</v>
      </c>
      <c r="I321" s="71" t="s">
        <v>318</v>
      </c>
      <c r="J321" s="72" t="s">
        <v>21</v>
      </c>
      <c r="K321" s="72">
        <v>2</v>
      </c>
      <c r="L321" s="73">
        <v>0</v>
      </c>
      <c r="M321" s="74">
        <f t="shared" si="14"/>
        <v>0</v>
      </c>
    </row>
    <row r="322" spans="2:13" s="61" customFormat="1" ht="71.25" customHeight="1" x14ac:dyDescent="0.2">
      <c r="B322" s="85"/>
      <c r="C322" s="86"/>
      <c r="D322" s="87"/>
      <c r="E322" s="88"/>
      <c r="F322" s="53"/>
      <c r="G322" s="53">
        <f t="shared" si="13"/>
        <v>246</v>
      </c>
      <c r="H322" s="89" t="s">
        <v>29</v>
      </c>
      <c r="I322" s="71" t="s">
        <v>328</v>
      </c>
      <c r="J322" s="72" t="s">
        <v>21</v>
      </c>
      <c r="K322" s="72">
        <v>1</v>
      </c>
      <c r="L322" s="73">
        <v>0</v>
      </c>
      <c r="M322" s="74">
        <f t="shared" si="14"/>
        <v>0</v>
      </c>
    </row>
    <row r="323" spans="2:13" s="61" customFormat="1" ht="84.75" customHeight="1" x14ac:dyDescent="0.2">
      <c r="B323" s="85"/>
      <c r="C323" s="86"/>
      <c r="D323" s="87"/>
      <c r="E323" s="88"/>
      <c r="F323" s="53"/>
      <c r="G323" s="53">
        <f t="shared" si="13"/>
        <v>247</v>
      </c>
      <c r="H323" s="89" t="s">
        <v>30</v>
      </c>
      <c r="I323" s="71" t="s">
        <v>329</v>
      </c>
      <c r="J323" s="72" t="s">
        <v>21</v>
      </c>
      <c r="K323" s="72">
        <v>32</v>
      </c>
      <c r="L323" s="73">
        <v>0</v>
      </c>
      <c r="M323" s="74">
        <f t="shared" si="14"/>
        <v>0</v>
      </c>
    </row>
    <row r="324" spans="2:13" s="61" customFormat="1" ht="84.75" customHeight="1" x14ac:dyDescent="0.2">
      <c r="B324" s="85"/>
      <c r="C324" s="86"/>
      <c r="D324" s="87"/>
      <c r="E324" s="88"/>
      <c r="F324" s="53"/>
      <c r="G324" s="53">
        <f t="shared" si="13"/>
        <v>248</v>
      </c>
      <c r="H324" s="89" t="s">
        <v>48</v>
      </c>
      <c r="I324" s="71" t="s">
        <v>330</v>
      </c>
      <c r="J324" s="72" t="s">
        <v>21</v>
      </c>
      <c r="K324" s="72">
        <v>54</v>
      </c>
      <c r="L324" s="73">
        <v>0</v>
      </c>
      <c r="M324" s="74">
        <f t="shared" si="14"/>
        <v>0</v>
      </c>
    </row>
    <row r="325" spans="2:13" s="61" customFormat="1" ht="57" x14ac:dyDescent="0.2">
      <c r="B325" s="85"/>
      <c r="C325" s="86"/>
      <c r="D325" s="87"/>
      <c r="E325" s="88"/>
      <c r="F325" s="53"/>
      <c r="G325" s="53">
        <f t="shared" si="13"/>
        <v>249</v>
      </c>
      <c r="H325" s="89" t="s">
        <v>34</v>
      </c>
      <c r="I325" s="71" t="s">
        <v>149</v>
      </c>
      <c r="J325" s="72" t="s">
        <v>21</v>
      </c>
      <c r="K325" s="72">
        <v>24</v>
      </c>
      <c r="L325" s="73">
        <v>0</v>
      </c>
      <c r="M325" s="74">
        <f t="shared" si="14"/>
        <v>0</v>
      </c>
    </row>
    <row r="326" spans="2:13" s="61" customFormat="1" ht="57" x14ac:dyDescent="0.2">
      <c r="B326" s="85"/>
      <c r="C326" s="86"/>
      <c r="D326" s="87"/>
      <c r="E326" s="88"/>
      <c r="F326" s="53"/>
      <c r="G326" s="53">
        <f t="shared" si="13"/>
        <v>250</v>
      </c>
      <c r="H326" s="89" t="s">
        <v>35</v>
      </c>
      <c r="I326" s="71" t="s">
        <v>132</v>
      </c>
      <c r="J326" s="72" t="s">
        <v>21</v>
      </c>
      <c r="K326" s="72">
        <v>2</v>
      </c>
      <c r="L326" s="73">
        <v>0</v>
      </c>
      <c r="M326" s="74">
        <f t="shared" si="14"/>
        <v>0</v>
      </c>
    </row>
    <row r="327" spans="2:13" s="61" customFormat="1" ht="42.75" x14ac:dyDescent="0.2">
      <c r="B327" s="85"/>
      <c r="C327" s="86"/>
      <c r="D327" s="87"/>
      <c r="E327" s="88"/>
      <c r="F327" s="53"/>
      <c r="G327" s="53">
        <f t="shared" si="13"/>
        <v>251</v>
      </c>
      <c r="H327" s="89" t="s">
        <v>36</v>
      </c>
      <c r="I327" s="71" t="s">
        <v>133</v>
      </c>
      <c r="J327" s="72" t="s">
        <v>21</v>
      </c>
      <c r="K327" s="72">
        <v>21</v>
      </c>
      <c r="L327" s="73">
        <v>0</v>
      </c>
      <c r="M327" s="74">
        <f t="shared" si="14"/>
        <v>0</v>
      </c>
    </row>
    <row r="328" spans="2:13" s="61" customFormat="1" ht="57" x14ac:dyDescent="0.2">
      <c r="B328" s="85"/>
      <c r="C328" s="86"/>
      <c r="D328" s="87"/>
      <c r="E328" s="88"/>
      <c r="F328" s="53"/>
      <c r="G328" s="53">
        <f t="shared" si="13"/>
        <v>252</v>
      </c>
      <c r="H328" s="108"/>
      <c r="I328" s="109" t="s">
        <v>137</v>
      </c>
      <c r="J328" s="106" t="s">
        <v>21</v>
      </c>
      <c r="K328" s="106">
        <v>10</v>
      </c>
      <c r="L328" s="73">
        <v>0</v>
      </c>
      <c r="M328" s="74">
        <f t="shared" si="14"/>
        <v>0</v>
      </c>
    </row>
    <row r="329" spans="2:13" s="61" customFormat="1" ht="57" x14ac:dyDescent="0.2">
      <c r="B329" s="85"/>
      <c r="C329" s="86"/>
      <c r="D329" s="87"/>
      <c r="E329" s="88"/>
      <c r="F329" s="53"/>
      <c r="G329" s="53">
        <f t="shared" si="13"/>
        <v>253</v>
      </c>
      <c r="H329" s="108"/>
      <c r="I329" s="109" t="s">
        <v>138</v>
      </c>
      <c r="J329" s="106" t="s">
        <v>21</v>
      </c>
      <c r="K329" s="106">
        <v>10</v>
      </c>
      <c r="L329" s="73">
        <v>0</v>
      </c>
      <c r="M329" s="74">
        <f t="shared" si="14"/>
        <v>0</v>
      </c>
    </row>
    <row r="330" spans="2:13" s="61" customFormat="1" ht="57" x14ac:dyDescent="0.2">
      <c r="B330" s="85"/>
      <c r="C330" s="86"/>
      <c r="D330" s="87"/>
      <c r="E330" s="88"/>
      <c r="F330" s="53"/>
      <c r="G330" s="53">
        <f t="shared" si="13"/>
        <v>254</v>
      </c>
      <c r="H330" s="108"/>
      <c r="I330" s="109" t="s">
        <v>139</v>
      </c>
      <c r="J330" s="106" t="s">
        <v>21</v>
      </c>
      <c r="K330" s="106">
        <v>9</v>
      </c>
      <c r="L330" s="73">
        <v>0</v>
      </c>
      <c r="M330" s="74">
        <f t="shared" si="14"/>
        <v>0</v>
      </c>
    </row>
    <row r="331" spans="2:13" s="61" customFormat="1" ht="57" x14ac:dyDescent="0.2">
      <c r="B331" s="85"/>
      <c r="C331" s="86"/>
      <c r="D331" s="87"/>
      <c r="E331" s="88"/>
      <c r="F331" s="53"/>
      <c r="G331" s="53">
        <f t="shared" si="13"/>
        <v>255</v>
      </c>
      <c r="H331" s="91"/>
      <c r="I331" s="71" t="s">
        <v>150</v>
      </c>
      <c r="J331" s="72" t="s">
        <v>21</v>
      </c>
      <c r="K331" s="72">
        <v>7</v>
      </c>
      <c r="L331" s="73">
        <v>0</v>
      </c>
      <c r="M331" s="74">
        <f t="shared" si="14"/>
        <v>0</v>
      </c>
    </row>
    <row r="332" spans="2:13" s="61" customFormat="1" ht="71.25" x14ac:dyDescent="0.2">
      <c r="B332" s="85"/>
      <c r="C332" s="86"/>
      <c r="D332" s="87"/>
      <c r="E332" s="88"/>
      <c r="F332" s="53"/>
      <c r="G332" s="53">
        <f t="shared" si="13"/>
        <v>256</v>
      </c>
      <c r="H332" s="53"/>
      <c r="I332" s="71" t="s">
        <v>222</v>
      </c>
      <c r="J332" s="72" t="s">
        <v>45</v>
      </c>
      <c r="K332" s="72">
        <v>85</v>
      </c>
      <c r="L332" s="73">
        <v>0</v>
      </c>
      <c r="M332" s="74">
        <f t="shared" si="14"/>
        <v>0</v>
      </c>
    </row>
    <row r="333" spans="2:13" s="61" customFormat="1" ht="57" x14ac:dyDescent="0.2">
      <c r="B333" s="85"/>
      <c r="C333" s="86"/>
      <c r="D333" s="87"/>
      <c r="E333" s="88"/>
      <c r="F333" s="53"/>
      <c r="G333" s="53">
        <f t="shared" si="13"/>
        <v>257</v>
      </c>
      <c r="H333" s="53"/>
      <c r="I333" s="71" t="s">
        <v>234</v>
      </c>
      <c r="J333" s="72" t="s">
        <v>21</v>
      </c>
      <c r="K333" s="72">
        <v>170</v>
      </c>
      <c r="L333" s="73">
        <v>0</v>
      </c>
      <c r="M333" s="74">
        <f t="shared" si="14"/>
        <v>0</v>
      </c>
    </row>
    <row r="334" spans="2:13" s="61" customFormat="1" ht="57" x14ac:dyDescent="0.2">
      <c r="B334" s="85"/>
      <c r="C334" s="86"/>
      <c r="D334" s="87"/>
      <c r="E334" s="88"/>
      <c r="F334" s="53"/>
      <c r="G334" s="53">
        <f t="shared" si="13"/>
        <v>258</v>
      </c>
      <c r="H334" s="53"/>
      <c r="I334" s="71" t="s">
        <v>106</v>
      </c>
      <c r="J334" s="72" t="s">
        <v>21</v>
      </c>
      <c r="K334" s="72">
        <v>26</v>
      </c>
      <c r="L334" s="73">
        <v>0</v>
      </c>
      <c r="M334" s="74">
        <f t="shared" si="14"/>
        <v>0</v>
      </c>
    </row>
    <row r="335" spans="2:13" s="61" customFormat="1" ht="57" x14ac:dyDescent="0.2">
      <c r="B335" s="85"/>
      <c r="C335" s="86"/>
      <c r="D335" s="87"/>
      <c r="E335" s="88"/>
      <c r="F335" s="53"/>
      <c r="G335" s="53">
        <f t="shared" si="13"/>
        <v>259</v>
      </c>
      <c r="H335" s="53"/>
      <c r="I335" s="71" t="s">
        <v>235</v>
      </c>
      <c r="J335" s="72" t="s">
        <v>21</v>
      </c>
      <c r="K335" s="72">
        <v>195</v>
      </c>
      <c r="L335" s="73">
        <v>0</v>
      </c>
      <c r="M335" s="74">
        <f t="shared" si="14"/>
        <v>0</v>
      </c>
    </row>
    <row r="336" spans="2:13" s="61" customFormat="1" ht="57" x14ac:dyDescent="0.2">
      <c r="B336" s="85"/>
      <c r="C336" s="86"/>
      <c r="D336" s="87"/>
      <c r="E336" s="88"/>
      <c r="F336" s="53"/>
      <c r="G336" s="53">
        <f t="shared" si="13"/>
        <v>260</v>
      </c>
      <c r="H336" s="53"/>
      <c r="I336" s="71" t="s">
        <v>110</v>
      </c>
      <c r="J336" s="72" t="s">
        <v>21</v>
      </c>
      <c r="K336" s="72">
        <v>65</v>
      </c>
      <c r="L336" s="73">
        <v>0</v>
      </c>
      <c r="M336" s="74">
        <f t="shared" si="14"/>
        <v>0</v>
      </c>
    </row>
    <row r="337" spans="2:13" s="61" customFormat="1" ht="42.75" x14ac:dyDescent="0.2">
      <c r="B337" s="85"/>
      <c r="C337" s="86"/>
      <c r="D337" s="87"/>
      <c r="E337" s="88"/>
      <c r="F337" s="53"/>
      <c r="G337" s="53">
        <f t="shared" si="13"/>
        <v>261</v>
      </c>
      <c r="H337" s="53"/>
      <c r="I337" s="71" t="s">
        <v>113</v>
      </c>
      <c r="J337" s="72" t="s">
        <v>21</v>
      </c>
      <c r="K337" s="72">
        <v>65</v>
      </c>
      <c r="L337" s="73">
        <v>0</v>
      </c>
      <c r="M337" s="74">
        <f t="shared" si="14"/>
        <v>0</v>
      </c>
    </row>
    <row r="338" spans="2:13" s="61" customFormat="1" ht="42.75" x14ac:dyDescent="0.2">
      <c r="B338" s="85"/>
      <c r="C338" s="86"/>
      <c r="D338" s="87"/>
      <c r="E338" s="88"/>
      <c r="F338" s="53"/>
      <c r="G338" s="53">
        <f t="shared" si="13"/>
        <v>262</v>
      </c>
      <c r="H338" s="53"/>
      <c r="I338" s="71" t="s">
        <v>115</v>
      </c>
      <c r="J338" s="72" t="s">
        <v>21</v>
      </c>
      <c r="K338" s="72">
        <v>3</v>
      </c>
      <c r="L338" s="73">
        <v>0</v>
      </c>
      <c r="M338" s="74">
        <f t="shared" si="14"/>
        <v>0</v>
      </c>
    </row>
    <row r="339" spans="2:13" s="61" customFormat="1" ht="57" x14ac:dyDescent="0.2">
      <c r="B339" s="85"/>
      <c r="C339" s="86"/>
      <c r="D339" s="87"/>
      <c r="E339" s="88"/>
      <c r="F339" s="53"/>
      <c r="G339" s="53">
        <f t="shared" si="13"/>
        <v>263</v>
      </c>
      <c r="H339" s="53"/>
      <c r="I339" s="71" t="s">
        <v>276</v>
      </c>
      <c r="J339" s="72" t="s">
        <v>46</v>
      </c>
      <c r="K339" s="72">
        <v>945</v>
      </c>
      <c r="L339" s="73">
        <v>0</v>
      </c>
      <c r="M339" s="74">
        <f t="shared" si="14"/>
        <v>0</v>
      </c>
    </row>
    <row r="340" spans="2:13" s="61" customFormat="1" ht="42.75" x14ac:dyDescent="0.2">
      <c r="B340" s="85"/>
      <c r="C340" s="86"/>
      <c r="D340" s="87"/>
      <c r="E340" s="88"/>
      <c r="F340" s="53"/>
      <c r="G340" s="53">
        <f t="shared" si="13"/>
        <v>264</v>
      </c>
      <c r="H340" s="53"/>
      <c r="I340" s="71" t="s">
        <v>265</v>
      </c>
      <c r="J340" s="72" t="s">
        <v>46</v>
      </c>
      <c r="K340" s="72">
        <v>443</v>
      </c>
      <c r="L340" s="73">
        <v>0</v>
      </c>
      <c r="M340" s="74">
        <f t="shared" si="14"/>
        <v>0</v>
      </c>
    </row>
    <row r="341" spans="2:13" s="61" customFormat="1" ht="56.25" customHeight="1" x14ac:dyDescent="0.2">
      <c r="B341" s="85"/>
      <c r="C341" s="86"/>
      <c r="D341" s="87"/>
      <c r="E341" s="88"/>
      <c r="F341" s="53"/>
      <c r="G341" s="53">
        <f t="shared" si="13"/>
        <v>265</v>
      </c>
      <c r="H341" s="53"/>
      <c r="I341" s="71" t="s">
        <v>277</v>
      </c>
      <c r="J341" s="72" t="s">
        <v>46</v>
      </c>
      <c r="K341" s="72">
        <v>128</v>
      </c>
      <c r="L341" s="73">
        <v>0</v>
      </c>
      <c r="M341" s="74">
        <f t="shared" si="14"/>
        <v>0</v>
      </c>
    </row>
    <row r="342" spans="2:13" s="61" customFormat="1" ht="57" x14ac:dyDescent="0.2">
      <c r="B342" s="85"/>
      <c r="C342" s="86"/>
      <c r="D342" s="87"/>
      <c r="E342" s="88"/>
      <c r="F342" s="53"/>
      <c r="G342" s="53">
        <f t="shared" si="13"/>
        <v>266</v>
      </c>
      <c r="H342" s="53"/>
      <c r="I342" s="71" t="s">
        <v>278</v>
      </c>
      <c r="J342" s="72" t="s">
        <v>21</v>
      </c>
      <c r="K342" s="72">
        <v>2</v>
      </c>
      <c r="L342" s="73">
        <v>0</v>
      </c>
      <c r="M342" s="74">
        <f t="shared" si="14"/>
        <v>0</v>
      </c>
    </row>
    <row r="343" spans="2:13" s="61" customFormat="1" ht="42.75" x14ac:dyDescent="0.2">
      <c r="B343" s="85"/>
      <c r="C343" s="86"/>
      <c r="D343" s="87"/>
      <c r="E343" s="88"/>
      <c r="F343" s="53"/>
      <c r="G343" s="53">
        <f t="shared" si="13"/>
        <v>267</v>
      </c>
      <c r="H343" s="53"/>
      <c r="I343" s="71" t="s">
        <v>151</v>
      </c>
      <c r="J343" s="72" t="s">
        <v>21</v>
      </c>
      <c r="K343" s="72">
        <v>170</v>
      </c>
      <c r="L343" s="73">
        <v>0</v>
      </c>
      <c r="M343" s="74">
        <f t="shared" si="14"/>
        <v>0</v>
      </c>
    </row>
    <row r="344" spans="2:13" s="61" customFormat="1" ht="57" x14ac:dyDescent="0.2">
      <c r="B344" s="85"/>
      <c r="C344" s="86"/>
      <c r="D344" s="87"/>
      <c r="E344" s="88"/>
      <c r="F344" s="53"/>
      <c r="G344" s="53">
        <f t="shared" si="13"/>
        <v>268</v>
      </c>
      <c r="H344" s="53"/>
      <c r="I344" s="71" t="s">
        <v>129</v>
      </c>
      <c r="J344" s="72" t="s">
        <v>21</v>
      </c>
      <c r="K344" s="72">
        <v>170</v>
      </c>
      <c r="L344" s="73">
        <v>0</v>
      </c>
      <c r="M344" s="74">
        <f t="shared" si="14"/>
        <v>0</v>
      </c>
    </row>
    <row r="345" spans="2:13" s="61" customFormat="1" ht="71.25" x14ac:dyDescent="0.2">
      <c r="B345" s="85"/>
      <c r="C345" s="86"/>
      <c r="D345" s="87"/>
      <c r="E345" s="88"/>
      <c r="F345" s="53"/>
      <c r="G345" s="53">
        <f t="shared" si="13"/>
        <v>269</v>
      </c>
      <c r="H345" s="53"/>
      <c r="I345" s="71" t="s">
        <v>230</v>
      </c>
      <c r="J345" s="72" t="s">
        <v>45</v>
      </c>
      <c r="K345" s="72">
        <v>28</v>
      </c>
      <c r="L345" s="73">
        <v>0</v>
      </c>
      <c r="M345" s="74">
        <f t="shared" si="14"/>
        <v>0</v>
      </c>
    </row>
    <row r="346" spans="2:13" s="61" customFormat="1" ht="57" x14ac:dyDescent="0.2">
      <c r="B346" s="85"/>
      <c r="C346" s="86"/>
      <c r="D346" s="87"/>
      <c r="E346" s="88"/>
      <c r="F346" s="53"/>
      <c r="G346" s="53">
        <f t="shared" si="13"/>
        <v>270</v>
      </c>
      <c r="H346" s="53"/>
      <c r="I346" s="71" t="s">
        <v>229</v>
      </c>
      <c r="J346" s="72" t="s">
        <v>45</v>
      </c>
      <c r="K346" s="72">
        <v>10</v>
      </c>
      <c r="L346" s="73">
        <v>0</v>
      </c>
      <c r="M346" s="74">
        <f t="shared" si="14"/>
        <v>0</v>
      </c>
    </row>
    <row r="347" spans="2:13" s="61" customFormat="1" ht="57" x14ac:dyDescent="0.2">
      <c r="B347" s="85"/>
      <c r="C347" s="86"/>
      <c r="D347" s="87"/>
      <c r="E347" s="88"/>
      <c r="F347" s="53"/>
      <c r="G347" s="53">
        <f t="shared" si="13"/>
        <v>271</v>
      </c>
      <c r="H347" s="53"/>
      <c r="I347" s="71" t="s">
        <v>104</v>
      </c>
      <c r="J347" s="72" t="s">
        <v>21</v>
      </c>
      <c r="K347" s="72">
        <v>57</v>
      </c>
      <c r="L347" s="73">
        <v>0</v>
      </c>
      <c r="M347" s="74">
        <f t="shared" si="14"/>
        <v>0</v>
      </c>
    </row>
    <row r="348" spans="2:13" s="61" customFormat="1" ht="57" x14ac:dyDescent="0.2">
      <c r="B348" s="85"/>
      <c r="C348" s="86"/>
      <c r="D348" s="87"/>
      <c r="E348" s="88"/>
      <c r="F348" s="53"/>
      <c r="G348" s="53">
        <f t="shared" si="13"/>
        <v>272</v>
      </c>
      <c r="H348" s="53"/>
      <c r="I348" s="71" t="s">
        <v>105</v>
      </c>
      <c r="J348" s="72" t="s">
        <v>21</v>
      </c>
      <c r="K348" s="72">
        <v>20</v>
      </c>
      <c r="L348" s="73">
        <v>0</v>
      </c>
      <c r="M348" s="74">
        <f t="shared" si="14"/>
        <v>0</v>
      </c>
    </row>
    <row r="349" spans="2:13" s="61" customFormat="1" ht="57" x14ac:dyDescent="0.2">
      <c r="B349" s="85"/>
      <c r="C349" s="86"/>
      <c r="D349" s="87"/>
      <c r="E349" s="88"/>
      <c r="F349" s="53"/>
      <c r="G349" s="53">
        <f t="shared" si="13"/>
        <v>273</v>
      </c>
      <c r="H349" s="53"/>
      <c r="I349" s="71" t="s">
        <v>106</v>
      </c>
      <c r="J349" s="72" t="s">
        <v>21</v>
      </c>
      <c r="K349" s="72">
        <v>10</v>
      </c>
      <c r="L349" s="73">
        <v>0</v>
      </c>
      <c r="M349" s="74">
        <f t="shared" si="14"/>
        <v>0</v>
      </c>
    </row>
    <row r="350" spans="2:13" s="61" customFormat="1" ht="57" x14ac:dyDescent="0.2">
      <c r="B350" s="85"/>
      <c r="C350" s="86"/>
      <c r="D350" s="87"/>
      <c r="E350" s="88"/>
      <c r="F350" s="53"/>
      <c r="G350" s="53">
        <f t="shared" si="13"/>
        <v>274</v>
      </c>
      <c r="H350" s="53"/>
      <c r="I350" s="71" t="s">
        <v>107</v>
      </c>
      <c r="J350" s="72" t="s">
        <v>21</v>
      </c>
      <c r="K350" s="72">
        <v>5</v>
      </c>
      <c r="L350" s="73">
        <v>0</v>
      </c>
      <c r="M350" s="74">
        <f t="shared" si="14"/>
        <v>0</v>
      </c>
    </row>
    <row r="351" spans="2:13" s="61" customFormat="1" ht="57" x14ac:dyDescent="0.2">
      <c r="B351" s="85"/>
      <c r="C351" s="86"/>
      <c r="D351" s="87"/>
      <c r="E351" s="88"/>
      <c r="F351" s="53"/>
      <c r="G351" s="53">
        <f t="shared" si="13"/>
        <v>275</v>
      </c>
      <c r="H351" s="53"/>
      <c r="I351" s="71" t="s">
        <v>108</v>
      </c>
      <c r="J351" s="72" t="s">
        <v>21</v>
      </c>
      <c r="K351" s="72">
        <v>30</v>
      </c>
      <c r="L351" s="73">
        <v>0</v>
      </c>
      <c r="M351" s="74">
        <f t="shared" si="14"/>
        <v>0</v>
      </c>
    </row>
    <row r="352" spans="2:13" s="61" customFormat="1" ht="57" x14ac:dyDescent="0.2">
      <c r="B352" s="85"/>
      <c r="C352" s="86"/>
      <c r="D352" s="87"/>
      <c r="E352" s="88"/>
      <c r="F352" s="53"/>
      <c r="G352" s="53">
        <f t="shared" si="13"/>
        <v>276</v>
      </c>
      <c r="H352" s="53"/>
      <c r="I352" s="71" t="s">
        <v>109</v>
      </c>
      <c r="J352" s="72" t="s">
        <v>21</v>
      </c>
      <c r="K352" s="72">
        <v>12</v>
      </c>
      <c r="L352" s="73">
        <v>0</v>
      </c>
      <c r="M352" s="74">
        <f t="shared" si="14"/>
        <v>0</v>
      </c>
    </row>
    <row r="353" spans="2:13" s="61" customFormat="1" ht="57" x14ac:dyDescent="0.2">
      <c r="B353" s="85"/>
      <c r="C353" s="86"/>
      <c r="D353" s="87"/>
      <c r="E353" s="88"/>
      <c r="F353" s="53"/>
      <c r="G353" s="53">
        <f t="shared" si="13"/>
        <v>277</v>
      </c>
      <c r="H353" s="53"/>
      <c r="I353" s="71" t="s">
        <v>110</v>
      </c>
      <c r="J353" s="72" t="s">
        <v>21</v>
      </c>
      <c r="K353" s="72">
        <v>12</v>
      </c>
      <c r="L353" s="73">
        <v>0</v>
      </c>
      <c r="M353" s="74">
        <f t="shared" si="14"/>
        <v>0</v>
      </c>
    </row>
    <row r="354" spans="2:13" s="61" customFormat="1" ht="57" x14ac:dyDescent="0.2">
      <c r="B354" s="85"/>
      <c r="C354" s="86"/>
      <c r="D354" s="87"/>
      <c r="E354" s="88"/>
      <c r="F354" s="53"/>
      <c r="G354" s="53">
        <f t="shared" si="13"/>
        <v>278</v>
      </c>
      <c r="H354" s="53"/>
      <c r="I354" s="71" t="s">
        <v>130</v>
      </c>
      <c r="J354" s="72" t="s">
        <v>21</v>
      </c>
      <c r="K354" s="72">
        <v>4</v>
      </c>
      <c r="L354" s="73">
        <v>0</v>
      </c>
      <c r="M354" s="74">
        <f t="shared" si="14"/>
        <v>0</v>
      </c>
    </row>
    <row r="355" spans="2:13" s="61" customFormat="1" ht="42.75" x14ac:dyDescent="0.2">
      <c r="B355" s="85"/>
      <c r="C355" s="86"/>
      <c r="D355" s="87"/>
      <c r="E355" s="88"/>
      <c r="F355" s="53"/>
      <c r="G355" s="53">
        <f t="shared" si="13"/>
        <v>279</v>
      </c>
      <c r="H355" s="53"/>
      <c r="I355" s="71" t="s">
        <v>112</v>
      </c>
      <c r="J355" s="72" t="s">
        <v>21</v>
      </c>
      <c r="K355" s="72">
        <v>12</v>
      </c>
      <c r="L355" s="73">
        <v>0</v>
      </c>
      <c r="M355" s="74">
        <f t="shared" si="14"/>
        <v>0</v>
      </c>
    </row>
    <row r="356" spans="2:13" s="61" customFormat="1" ht="42.75" x14ac:dyDescent="0.2">
      <c r="B356" s="85"/>
      <c r="C356" s="86"/>
      <c r="D356" s="87"/>
      <c r="E356" s="88"/>
      <c r="F356" s="53"/>
      <c r="G356" s="53">
        <f t="shared" si="13"/>
        <v>280</v>
      </c>
      <c r="H356" s="53"/>
      <c r="I356" s="71" t="s">
        <v>114</v>
      </c>
      <c r="J356" s="72" t="s">
        <v>21</v>
      </c>
      <c r="K356" s="72">
        <v>1</v>
      </c>
      <c r="L356" s="73">
        <v>0</v>
      </c>
      <c r="M356" s="74">
        <f t="shared" si="14"/>
        <v>0</v>
      </c>
    </row>
    <row r="357" spans="2:13" s="61" customFormat="1" ht="42.75" x14ac:dyDescent="0.2">
      <c r="B357" s="85"/>
      <c r="C357" s="86"/>
      <c r="D357" s="87"/>
      <c r="E357" s="88"/>
      <c r="F357" s="53"/>
      <c r="G357" s="53">
        <f t="shared" si="13"/>
        <v>281</v>
      </c>
      <c r="H357" s="53"/>
      <c r="I357" s="110" t="s">
        <v>115</v>
      </c>
      <c r="J357" s="107" t="s">
        <v>21</v>
      </c>
      <c r="K357" s="107">
        <v>1</v>
      </c>
      <c r="L357" s="73">
        <v>0</v>
      </c>
      <c r="M357" s="74">
        <f t="shared" si="14"/>
        <v>0</v>
      </c>
    </row>
    <row r="358" spans="2:13" s="61" customFormat="1" ht="57" x14ac:dyDescent="0.2">
      <c r="B358" s="85"/>
      <c r="C358" s="86"/>
      <c r="D358" s="87"/>
      <c r="E358" s="88"/>
      <c r="F358" s="53"/>
      <c r="G358" s="53">
        <f t="shared" si="13"/>
        <v>282</v>
      </c>
      <c r="H358" s="53"/>
      <c r="I358" s="71" t="s">
        <v>264</v>
      </c>
      <c r="J358" s="72" t="s">
        <v>46</v>
      </c>
      <c r="K358" s="72">
        <v>133</v>
      </c>
      <c r="L358" s="73">
        <v>0</v>
      </c>
      <c r="M358" s="74">
        <f t="shared" si="14"/>
        <v>0</v>
      </c>
    </row>
    <row r="359" spans="2:13" s="61" customFormat="1" ht="42.75" x14ac:dyDescent="0.2">
      <c r="B359" s="85"/>
      <c r="C359" s="86"/>
      <c r="D359" s="87"/>
      <c r="E359" s="88"/>
      <c r="F359" s="53"/>
      <c r="G359" s="53">
        <f t="shared" si="13"/>
        <v>283</v>
      </c>
      <c r="H359" s="53"/>
      <c r="I359" s="71" t="s">
        <v>265</v>
      </c>
      <c r="J359" s="72" t="s">
        <v>46</v>
      </c>
      <c r="K359" s="72">
        <v>47</v>
      </c>
      <c r="L359" s="73">
        <v>0</v>
      </c>
      <c r="M359" s="74">
        <f t="shared" si="14"/>
        <v>0</v>
      </c>
    </row>
    <row r="360" spans="2:13" s="61" customFormat="1" ht="57" x14ac:dyDescent="0.2">
      <c r="B360" s="85"/>
      <c r="C360" s="86"/>
      <c r="D360" s="87"/>
      <c r="E360" s="88"/>
      <c r="F360" s="53"/>
      <c r="G360" s="53">
        <f t="shared" si="13"/>
        <v>284</v>
      </c>
      <c r="H360" s="53"/>
      <c r="I360" s="71" t="s">
        <v>279</v>
      </c>
      <c r="J360" s="72" t="s">
        <v>21</v>
      </c>
      <c r="K360" s="72">
        <v>1</v>
      </c>
      <c r="L360" s="73">
        <v>0</v>
      </c>
      <c r="M360" s="74">
        <f t="shared" si="14"/>
        <v>0</v>
      </c>
    </row>
    <row r="361" spans="2:13" s="61" customFormat="1" ht="42.75" x14ac:dyDescent="0.2">
      <c r="B361" s="85"/>
      <c r="C361" s="86"/>
      <c r="D361" s="87"/>
      <c r="E361" s="88"/>
      <c r="F361" s="53"/>
      <c r="G361" s="53">
        <f t="shared" si="13"/>
        <v>285</v>
      </c>
      <c r="H361" s="53"/>
      <c r="I361" s="71" t="s">
        <v>100</v>
      </c>
      <c r="J361" s="72" t="s">
        <v>21</v>
      </c>
      <c r="K361" s="72">
        <v>56</v>
      </c>
      <c r="L361" s="73">
        <v>0</v>
      </c>
      <c r="M361" s="74">
        <f t="shared" si="14"/>
        <v>0</v>
      </c>
    </row>
    <row r="362" spans="2:13" s="61" customFormat="1" ht="42.75" x14ac:dyDescent="0.2">
      <c r="B362" s="85"/>
      <c r="C362" s="86"/>
      <c r="D362" s="87"/>
      <c r="E362" s="88"/>
      <c r="F362" s="53"/>
      <c r="G362" s="53">
        <f t="shared" si="13"/>
        <v>286</v>
      </c>
      <c r="H362" s="53"/>
      <c r="I362" s="71" t="s">
        <v>101</v>
      </c>
      <c r="J362" s="72" t="s">
        <v>21</v>
      </c>
      <c r="K362" s="72">
        <v>20</v>
      </c>
      <c r="L362" s="73">
        <v>0</v>
      </c>
      <c r="M362" s="74">
        <f t="shared" si="14"/>
        <v>0</v>
      </c>
    </row>
    <row r="363" spans="2:13" s="61" customFormat="1" ht="42.75" x14ac:dyDescent="0.2">
      <c r="B363" s="85"/>
      <c r="C363" s="86"/>
      <c r="D363" s="87"/>
      <c r="E363" s="88"/>
      <c r="F363" s="53"/>
      <c r="G363" s="53">
        <f t="shared" si="13"/>
        <v>287</v>
      </c>
      <c r="H363" s="53"/>
      <c r="I363" s="71" t="s">
        <v>102</v>
      </c>
      <c r="J363" s="72" t="s">
        <v>21</v>
      </c>
      <c r="K363" s="72">
        <v>76</v>
      </c>
      <c r="L363" s="73">
        <v>0</v>
      </c>
      <c r="M363" s="74">
        <f t="shared" si="14"/>
        <v>0</v>
      </c>
    </row>
    <row r="364" spans="2:13" s="61" customFormat="1" ht="14.25" x14ac:dyDescent="0.2">
      <c r="B364" s="85"/>
      <c r="C364" s="86"/>
      <c r="D364" s="87"/>
      <c r="E364" s="88"/>
      <c r="F364" s="111">
        <v>25</v>
      </c>
      <c r="G364" s="111"/>
      <c r="H364" s="111"/>
      <c r="I364" s="112" t="s">
        <v>10</v>
      </c>
      <c r="J364" s="113"/>
      <c r="K364" s="113"/>
      <c r="L364" s="114"/>
      <c r="M364" s="70">
        <f>SUM(M365:M516)</f>
        <v>0</v>
      </c>
    </row>
    <row r="365" spans="2:13" s="61" customFormat="1" ht="85.5" x14ac:dyDescent="0.2">
      <c r="B365" s="85"/>
      <c r="C365" s="86"/>
      <c r="D365" s="87"/>
      <c r="E365" s="88"/>
      <c r="F365" s="53"/>
      <c r="G365" s="53">
        <v>1</v>
      </c>
      <c r="H365" s="53"/>
      <c r="I365" s="71" t="s">
        <v>356</v>
      </c>
      <c r="J365" s="72" t="s">
        <v>21</v>
      </c>
      <c r="K365" s="72">
        <v>1</v>
      </c>
      <c r="L365" s="73">
        <v>0</v>
      </c>
      <c r="M365" s="74">
        <f t="shared" ref="M365:M428" si="15">L365*K365</f>
        <v>0</v>
      </c>
    </row>
    <row r="366" spans="2:13" s="61" customFormat="1" ht="85.5" x14ac:dyDescent="0.2">
      <c r="B366" s="85"/>
      <c r="C366" s="86"/>
      <c r="D366" s="87"/>
      <c r="E366" s="88"/>
      <c r="F366" s="53"/>
      <c r="G366" s="53">
        <v>2</v>
      </c>
      <c r="H366" s="53"/>
      <c r="I366" s="71" t="s">
        <v>357</v>
      </c>
      <c r="J366" s="72" t="s">
        <v>21</v>
      </c>
      <c r="K366" s="72">
        <v>1</v>
      </c>
      <c r="L366" s="73">
        <v>0</v>
      </c>
      <c r="M366" s="74">
        <f t="shared" si="15"/>
        <v>0</v>
      </c>
    </row>
    <row r="367" spans="2:13" s="61" customFormat="1" ht="71.25" x14ac:dyDescent="0.2">
      <c r="B367" s="85"/>
      <c r="C367" s="86"/>
      <c r="D367" s="87"/>
      <c r="E367" s="88"/>
      <c r="F367" s="53"/>
      <c r="G367" s="53">
        <v>3</v>
      </c>
      <c r="H367" s="53"/>
      <c r="I367" s="71" t="s">
        <v>152</v>
      </c>
      <c r="J367" s="72" t="s">
        <v>21</v>
      </c>
      <c r="K367" s="72">
        <v>1</v>
      </c>
      <c r="L367" s="73">
        <v>0</v>
      </c>
      <c r="M367" s="74">
        <f t="shared" si="15"/>
        <v>0</v>
      </c>
    </row>
    <row r="368" spans="2:13" s="61" customFormat="1" ht="71.25" x14ac:dyDescent="0.2">
      <c r="B368" s="85"/>
      <c r="C368" s="86"/>
      <c r="D368" s="87"/>
      <c r="E368" s="88"/>
      <c r="F368" s="53"/>
      <c r="G368" s="53">
        <v>4</v>
      </c>
      <c r="H368" s="53"/>
      <c r="I368" s="71" t="s">
        <v>153</v>
      </c>
      <c r="J368" s="72" t="s">
        <v>21</v>
      </c>
      <c r="K368" s="72">
        <v>1</v>
      </c>
      <c r="L368" s="73">
        <v>0</v>
      </c>
      <c r="M368" s="74">
        <f t="shared" si="15"/>
        <v>0</v>
      </c>
    </row>
    <row r="369" spans="2:13" s="61" customFormat="1" ht="57" x14ac:dyDescent="0.2">
      <c r="B369" s="85"/>
      <c r="C369" s="86"/>
      <c r="D369" s="87"/>
      <c r="E369" s="88"/>
      <c r="F369" s="53"/>
      <c r="G369" s="53">
        <v>5</v>
      </c>
      <c r="H369" s="53"/>
      <c r="I369" s="71" t="s">
        <v>154</v>
      </c>
      <c r="J369" s="72" t="s">
        <v>21</v>
      </c>
      <c r="K369" s="72">
        <v>1</v>
      </c>
      <c r="L369" s="73">
        <v>0</v>
      </c>
      <c r="M369" s="74">
        <f t="shared" si="15"/>
        <v>0</v>
      </c>
    </row>
    <row r="370" spans="2:13" s="61" customFormat="1" ht="85.5" x14ac:dyDescent="0.2">
      <c r="B370" s="85"/>
      <c r="C370" s="86"/>
      <c r="D370" s="87"/>
      <c r="E370" s="88"/>
      <c r="F370" s="53"/>
      <c r="G370" s="53">
        <v>6</v>
      </c>
      <c r="H370" s="53"/>
      <c r="I370" s="71" t="s">
        <v>155</v>
      </c>
      <c r="J370" s="72" t="s">
        <v>21</v>
      </c>
      <c r="K370" s="72">
        <v>3</v>
      </c>
      <c r="L370" s="73">
        <v>0</v>
      </c>
      <c r="M370" s="74">
        <f t="shared" si="15"/>
        <v>0</v>
      </c>
    </row>
    <row r="371" spans="2:13" s="61" customFormat="1" ht="71.25" x14ac:dyDescent="0.2">
      <c r="B371" s="85"/>
      <c r="C371" s="86"/>
      <c r="D371" s="87"/>
      <c r="E371" s="88"/>
      <c r="F371" s="53"/>
      <c r="G371" s="53">
        <v>7</v>
      </c>
      <c r="H371" s="53"/>
      <c r="I371" s="71" t="s">
        <v>156</v>
      </c>
      <c r="J371" s="72" t="s">
        <v>21</v>
      </c>
      <c r="K371" s="72">
        <v>2</v>
      </c>
      <c r="L371" s="73">
        <v>0</v>
      </c>
      <c r="M371" s="74">
        <f t="shared" si="15"/>
        <v>0</v>
      </c>
    </row>
    <row r="372" spans="2:13" s="61" customFormat="1" ht="85.5" x14ac:dyDescent="0.2">
      <c r="B372" s="85"/>
      <c r="C372" s="86"/>
      <c r="D372" s="87"/>
      <c r="E372" s="88"/>
      <c r="F372" s="53"/>
      <c r="G372" s="53">
        <v>8</v>
      </c>
      <c r="H372" s="53"/>
      <c r="I372" s="71" t="s">
        <v>157</v>
      </c>
      <c r="J372" s="72" t="s">
        <v>21</v>
      </c>
      <c r="K372" s="72">
        <v>3</v>
      </c>
      <c r="L372" s="73">
        <v>0</v>
      </c>
      <c r="M372" s="74">
        <f t="shared" si="15"/>
        <v>0</v>
      </c>
    </row>
    <row r="373" spans="2:13" s="61" customFormat="1" ht="56.25" customHeight="1" x14ac:dyDescent="0.2">
      <c r="B373" s="85"/>
      <c r="C373" s="86"/>
      <c r="D373" s="87"/>
      <c r="E373" s="88"/>
      <c r="F373" s="53"/>
      <c r="G373" s="53">
        <v>9</v>
      </c>
      <c r="H373" s="53"/>
      <c r="I373" s="71" t="s">
        <v>236</v>
      </c>
      <c r="J373" s="72" t="s">
        <v>45</v>
      </c>
      <c r="K373" s="72">
        <v>16</v>
      </c>
      <c r="L373" s="73">
        <v>0</v>
      </c>
      <c r="M373" s="74">
        <f t="shared" si="15"/>
        <v>0</v>
      </c>
    </row>
    <row r="374" spans="2:13" s="61" customFormat="1" ht="57" x14ac:dyDescent="0.2">
      <c r="B374" s="85"/>
      <c r="C374" s="86"/>
      <c r="D374" s="87"/>
      <c r="E374" s="88"/>
      <c r="F374" s="53"/>
      <c r="G374" s="53">
        <v>10</v>
      </c>
      <c r="H374" s="53"/>
      <c r="I374" s="71" t="s">
        <v>158</v>
      </c>
      <c r="J374" s="72" t="s">
        <v>21</v>
      </c>
      <c r="K374" s="72">
        <v>2</v>
      </c>
      <c r="L374" s="73">
        <v>0</v>
      </c>
      <c r="M374" s="74">
        <f t="shared" si="15"/>
        <v>0</v>
      </c>
    </row>
    <row r="375" spans="2:13" s="61" customFormat="1" ht="56.25" customHeight="1" x14ac:dyDescent="0.2">
      <c r="B375" s="85"/>
      <c r="C375" s="86"/>
      <c r="D375" s="87"/>
      <c r="E375" s="88"/>
      <c r="F375" s="53"/>
      <c r="G375" s="53">
        <v>11</v>
      </c>
      <c r="H375" s="53"/>
      <c r="I375" s="71" t="s">
        <v>159</v>
      </c>
      <c r="J375" s="72" t="s">
        <v>21</v>
      </c>
      <c r="K375" s="72">
        <v>4</v>
      </c>
      <c r="L375" s="73">
        <v>0</v>
      </c>
      <c r="M375" s="74">
        <f t="shared" si="15"/>
        <v>0</v>
      </c>
    </row>
    <row r="376" spans="2:13" s="61" customFormat="1" ht="42.75" x14ac:dyDescent="0.2">
      <c r="B376" s="85"/>
      <c r="C376" s="86"/>
      <c r="D376" s="87"/>
      <c r="E376" s="88"/>
      <c r="F376" s="53"/>
      <c r="G376" s="53">
        <v>12</v>
      </c>
      <c r="H376" s="53"/>
      <c r="I376" s="71" t="s">
        <v>160</v>
      </c>
      <c r="J376" s="72" t="s">
        <v>21</v>
      </c>
      <c r="K376" s="72">
        <v>4</v>
      </c>
      <c r="L376" s="73">
        <v>0</v>
      </c>
      <c r="M376" s="74">
        <f t="shared" si="15"/>
        <v>0</v>
      </c>
    </row>
    <row r="377" spans="2:13" s="61" customFormat="1" ht="57" x14ac:dyDescent="0.2">
      <c r="B377" s="85"/>
      <c r="C377" s="86"/>
      <c r="D377" s="87"/>
      <c r="E377" s="88"/>
      <c r="F377" s="53"/>
      <c r="G377" s="53">
        <v>13</v>
      </c>
      <c r="H377" s="53"/>
      <c r="I377" s="71" t="s">
        <v>161</v>
      </c>
      <c r="J377" s="72" t="s">
        <v>21</v>
      </c>
      <c r="K377" s="72">
        <v>4</v>
      </c>
      <c r="L377" s="73">
        <v>0</v>
      </c>
      <c r="M377" s="74">
        <f t="shared" si="15"/>
        <v>0</v>
      </c>
    </row>
    <row r="378" spans="2:13" s="61" customFormat="1" ht="42.75" x14ac:dyDescent="0.2">
      <c r="B378" s="85"/>
      <c r="C378" s="86"/>
      <c r="D378" s="87"/>
      <c r="E378" s="88"/>
      <c r="F378" s="53"/>
      <c r="G378" s="53">
        <v>14</v>
      </c>
      <c r="H378" s="53"/>
      <c r="I378" s="71" t="s">
        <v>162</v>
      </c>
      <c r="J378" s="72" t="s">
        <v>21</v>
      </c>
      <c r="K378" s="72">
        <v>8</v>
      </c>
      <c r="L378" s="73">
        <v>0</v>
      </c>
      <c r="M378" s="74">
        <f t="shared" si="15"/>
        <v>0</v>
      </c>
    </row>
    <row r="379" spans="2:13" s="61" customFormat="1" ht="42.75" x14ac:dyDescent="0.2">
      <c r="B379" s="85"/>
      <c r="C379" s="86"/>
      <c r="D379" s="87"/>
      <c r="E379" s="88"/>
      <c r="F379" s="53"/>
      <c r="G379" s="53">
        <v>15</v>
      </c>
      <c r="H379" s="53"/>
      <c r="I379" s="71" t="s">
        <v>163</v>
      </c>
      <c r="J379" s="72" t="s">
        <v>21</v>
      </c>
      <c r="K379" s="72">
        <v>8</v>
      </c>
      <c r="L379" s="73">
        <v>0</v>
      </c>
      <c r="M379" s="74">
        <f t="shared" si="15"/>
        <v>0</v>
      </c>
    </row>
    <row r="380" spans="2:13" s="61" customFormat="1" ht="71.25" x14ac:dyDescent="0.2">
      <c r="B380" s="85"/>
      <c r="C380" s="86"/>
      <c r="D380" s="87"/>
      <c r="E380" s="88"/>
      <c r="F380" s="53"/>
      <c r="G380" s="53">
        <v>16</v>
      </c>
      <c r="H380" s="53"/>
      <c r="I380" s="71" t="s">
        <v>164</v>
      </c>
      <c r="J380" s="72" t="s">
        <v>21</v>
      </c>
      <c r="K380" s="72">
        <v>1</v>
      </c>
      <c r="L380" s="73">
        <v>0</v>
      </c>
      <c r="M380" s="74">
        <f t="shared" si="15"/>
        <v>0</v>
      </c>
    </row>
    <row r="381" spans="2:13" s="61" customFormat="1" ht="71.25" customHeight="1" x14ac:dyDescent="0.2">
      <c r="B381" s="85"/>
      <c r="C381" s="86"/>
      <c r="D381" s="87"/>
      <c r="E381" s="88"/>
      <c r="F381" s="53"/>
      <c r="G381" s="53">
        <v>17</v>
      </c>
      <c r="H381" s="53"/>
      <c r="I381" s="71" t="s">
        <v>165</v>
      </c>
      <c r="J381" s="72" t="s">
        <v>21</v>
      </c>
      <c r="K381" s="72">
        <v>10</v>
      </c>
      <c r="L381" s="73">
        <v>0</v>
      </c>
      <c r="M381" s="74">
        <f t="shared" si="15"/>
        <v>0</v>
      </c>
    </row>
    <row r="382" spans="2:13" s="61" customFormat="1" ht="71.25" customHeight="1" x14ac:dyDescent="0.2">
      <c r="B382" s="85"/>
      <c r="C382" s="86"/>
      <c r="D382" s="87"/>
      <c r="E382" s="88"/>
      <c r="F382" s="53"/>
      <c r="G382" s="53">
        <v>18</v>
      </c>
      <c r="H382" s="53"/>
      <c r="I382" s="71" t="s">
        <v>166</v>
      </c>
      <c r="J382" s="72" t="s">
        <v>21</v>
      </c>
      <c r="K382" s="72">
        <v>3</v>
      </c>
      <c r="L382" s="73">
        <v>0</v>
      </c>
      <c r="M382" s="74">
        <f t="shared" si="15"/>
        <v>0</v>
      </c>
    </row>
    <row r="383" spans="2:13" s="61" customFormat="1" ht="85.5" x14ac:dyDescent="0.2">
      <c r="B383" s="85"/>
      <c r="C383" s="86"/>
      <c r="D383" s="87"/>
      <c r="E383" s="88"/>
      <c r="F383" s="53"/>
      <c r="G383" s="53">
        <v>19</v>
      </c>
      <c r="H383" s="53"/>
      <c r="I383" s="71" t="s">
        <v>167</v>
      </c>
      <c r="J383" s="72" t="s">
        <v>21</v>
      </c>
      <c r="K383" s="72">
        <v>3</v>
      </c>
      <c r="L383" s="73">
        <v>0</v>
      </c>
      <c r="M383" s="74">
        <f t="shared" si="15"/>
        <v>0</v>
      </c>
    </row>
    <row r="384" spans="2:13" s="61" customFormat="1" ht="71.25" x14ac:dyDescent="0.2">
      <c r="B384" s="85"/>
      <c r="C384" s="86"/>
      <c r="D384" s="87"/>
      <c r="E384" s="88"/>
      <c r="F384" s="53"/>
      <c r="G384" s="53">
        <v>20</v>
      </c>
      <c r="H384" s="53"/>
      <c r="I384" s="71" t="s">
        <v>280</v>
      </c>
      <c r="J384" s="72" t="s">
        <v>46</v>
      </c>
      <c r="K384" s="72">
        <v>35</v>
      </c>
      <c r="L384" s="73">
        <v>0</v>
      </c>
      <c r="M384" s="74">
        <f t="shared" si="15"/>
        <v>0</v>
      </c>
    </row>
    <row r="385" spans="2:13" s="61" customFormat="1" ht="57" x14ac:dyDescent="0.2">
      <c r="B385" s="85"/>
      <c r="C385" s="86"/>
      <c r="D385" s="87"/>
      <c r="E385" s="88"/>
      <c r="F385" s="53"/>
      <c r="G385" s="53">
        <v>21</v>
      </c>
      <c r="H385" s="53"/>
      <c r="I385" s="71" t="s">
        <v>168</v>
      </c>
      <c r="J385" s="72" t="s">
        <v>21</v>
      </c>
      <c r="K385" s="72">
        <v>8</v>
      </c>
      <c r="L385" s="73">
        <v>0</v>
      </c>
      <c r="M385" s="74">
        <f t="shared" si="15"/>
        <v>0</v>
      </c>
    </row>
    <row r="386" spans="2:13" s="61" customFormat="1" ht="57" x14ac:dyDescent="0.2">
      <c r="B386" s="85"/>
      <c r="C386" s="86"/>
      <c r="D386" s="87"/>
      <c r="E386" s="88"/>
      <c r="F386" s="53"/>
      <c r="G386" s="53">
        <v>22</v>
      </c>
      <c r="H386" s="53"/>
      <c r="I386" s="71" t="s">
        <v>169</v>
      </c>
      <c r="J386" s="72" t="s">
        <v>21</v>
      </c>
      <c r="K386" s="72">
        <v>51</v>
      </c>
      <c r="L386" s="73">
        <v>0</v>
      </c>
      <c r="M386" s="74">
        <f t="shared" si="15"/>
        <v>0</v>
      </c>
    </row>
    <row r="387" spans="2:13" s="61" customFormat="1" ht="56.25" customHeight="1" x14ac:dyDescent="0.2">
      <c r="B387" s="85"/>
      <c r="C387" s="86"/>
      <c r="D387" s="87"/>
      <c r="E387" s="88"/>
      <c r="F387" s="53"/>
      <c r="G387" s="53">
        <v>23</v>
      </c>
      <c r="H387" s="53"/>
      <c r="I387" s="71" t="s">
        <v>236</v>
      </c>
      <c r="J387" s="72" t="s">
        <v>45</v>
      </c>
      <c r="K387" s="72">
        <v>2</v>
      </c>
      <c r="L387" s="73">
        <v>0</v>
      </c>
      <c r="M387" s="74">
        <f t="shared" si="15"/>
        <v>0</v>
      </c>
    </row>
    <row r="388" spans="2:13" s="61" customFormat="1" ht="56.25" customHeight="1" x14ac:dyDescent="0.2">
      <c r="B388" s="85"/>
      <c r="C388" s="86"/>
      <c r="D388" s="87"/>
      <c r="E388" s="88"/>
      <c r="F388" s="53"/>
      <c r="G388" s="53">
        <v>24</v>
      </c>
      <c r="H388" s="53"/>
      <c r="I388" s="71" t="s">
        <v>159</v>
      </c>
      <c r="J388" s="72" t="s">
        <v>21</v>
      </c>
      <c r="K388" s="72">
        <v>2</v>
      </c>
      <c r="L388" s="73">
        <v>0</v>
      </c>
      <c r="M388" s="74">
        <f t="shared" si="15"/>
        <v>0</v>
      </c>
    </row>
    <row r="389" spans="2:13" s="61" customFormat="1" ht="57" x14ac:dyDescent="0.2">
      <c r="B389" s="85"/>
      <c r="C389" s="86"/>
      <c r="D389" s="87"/>
      <c r="E389" s="88"/>
      <c r="F389" s="53"/>
      <c r="G389" s="53">
        <v>25</v>
      </c>
      <c r="H389" s="53"/>
      <c r="I389" s="71" t="s">
        <v>158</v>
      </c>
      <c r="J389" s="72" t="s">
        <v>21</v>
      </c>
      <c r="K389" s="72">
        <v>2</v>
      </c>
      <c r="L389" s="73">
        <v>0</v>
      </c>
      <c r="M389" s="74">
        <f t="shared" si="15"/>
        <v>0</v>
      </c>
    </row>
    <row r="390" spans="2:13" s="61" customFormat="1" ht="42.75" x14ac:dyDescent="0.2">
      <c r="B390" s="85"/>
      <c r="C390" s="86"/>
      <c r="D390" s="87"/>
      <c r="E390" s="88"/>
      <c r="F390" s="53"/>
      <c r="G390" s="53">
        <v>26</v>
      </c>
      <c r="H390" s="53"/>
      <c r="I390" s="71" t="s">
        <v>160</v>
      </c>
      <c r="J390" s="72" t="s">
        <v>21</v>
      </c>
      <c r="K390" s="72">
        <v>4</v>
      </c>
      <c r="L390" s="73">
        <v>0</v>
      </c>
      <c r="M390" s="74">
        <f t="shared" si="15"/>
        <v>0</v>
      </c>
    </row>
    <row r="391" spans="2:13" s="61" customFormat="1" ht="42.75" x14ac:dyDescent="0.2">
      <c r="B391" s="85"/>
      <c r="C391" s="86"/>
      <c r="D391" s="87"/>
      <c r="E391" s="88"/>
      <c r="F391" s="53"/>
      <c r="G391" s="53">
        <v>27</v>
      </c>
      <c r="H391" s="53"/>
      <c r="I391" s="71" t="s">
        <v>162</v>
      </c>
      <c r="J391" s="72" t="s">
        <v>21</v>
      </c>
      <c r="K391" s="72">
        <v>8</v>
      </c>
      <c r="L391" s="73">
        <v>0</v>
      </c>
      <c r="M391" s="74">
        <f t="shared" si="15"/>
        <v>0</v>
      </c>
    </row>
    <row r="392" spans="2:13" s="61" customFormat="1" ht="42.75" x14ac:dyDescent="0.2">
      <c r="B392" s="85"/>
      <c r="C392" s="86"/>
      <c r="D392" s="87"/>
      <c r="E392" s="88"/>
      <c r="F392" s="53"/>
      <c r="G392" s="53">
        <v>28</v>
      </c>
      <c r="H392" s="53"/>
      <c r="I392" s="71" t="s">
        <v>163</v>
      </c>
      <c r="J392" s="72" t="s">
        <v>21</v>
      </c>
      <c r="K392" s="72">
        <v>8</v>
      </c>
      <c r="L392" s="73">
        <v>0</v>
      </c>
      <c r="M392" s="74">
        <f t="shared" si="15"/>
        <v>0</v>
      </c>
    </row>
    <row r="393" spans="2:13" s="61" customFormat="1" ht="42.75" x14ac:dyDescent="0.2">
      <c r="B393" s="85"/>
      <c r="C393" s="86"/>
      <c r="D393" s="87"/>
      <c r="E393" s="88"/>
      <c r="F393" s="53"/>
      <c r="G393" s="53">
        <v>29</v>
      </c>
      <c r="H393" s="53"/>
      <c r="I393" s="71" t="s">
        <v>115</v>
      </c>
      <c r="J393" s="72" t="s">
        <v>21</v>
      </c>
      <c r="K393" s="72">
        <v>1</v>
      </c>
      <c r="L393" s="73">
        <v>0</v>
      </c>
      <c r="M393" s="74">
        <f t="shared" si="15"/>
        <v>0</v>
      </c>
    </row>
    <row r="394" spans="2:13" s="61" customFormat="1" ht="56.25" customHeight="1" x14ac:dyDescent="0.2">
      <c r="B394" s="85"/>
      <c r="C394" s="86"/>
      <c r="D394" s="87"/>
      <c r="E394" s="88"/>
      <c r="F394" s="53"/>
      <c r="G394" s="53">
        <v>30</v>
      </c>
      <c r="H394" s="53"/>
      <c r="I394" s="71" t="s">
        <v>236</v>
      </c>
      <c r="J394" s="72" t="s">
        <v>45</v>
      </c>
      <c r="K394" s="72">
        <v>3</v>
      </c>
      <c r="L394" s="73">
        <v>0</v>
      </c>
      <c r="M394" s="74">
        <f t="shared" si="15"/>
        <v>0</v>
      </c>
    </row>
    <row r="395" spans="2:13" s="61" customFormat="1" ht="56.25" customHeight="1" x14ac:dyDescent="0.2">
      <c r="B395" s="85"/>
      <c r="C395" s="86"/>
      <c r="D395" s="87"/>
      <c r="E395" s="88"/>
      <c r="F395" s="53"/>
      <c r="G395" s="53">
        <v>31</v>
      </c>
      <c r="H395" s="53"/>
      <c r="I395" s="71" t="s">
        <v>159</v>
      </c>
      <c r="J395" s="72" t="s">
        <v>21</v>
      </c>
      <c r="K395" s="72">
        <v>2</v>
      </c>
      <c r="L395" s="73">
        <v>0</v>
      </c>
      <c r="M395" s="74">
        <f t="shared" si="15"/>
        <v>0</v>
      </c>
    </row>
    <row r="396" spans="2:13" s="61" customFormat="1" ht="57" x14ac:dyDescent="0.2">
      <c r="B396" s="85"/>
      <c r="C396" s="86"/>
      <c r="D396" s="87"/>
      <c r="E396" s="88"/>
      <c r="F396" s="53"/>
      <c r="G396" s="53">
        <v>32</v>
      </c>
      <c r="H396" s="53"/>
      <c r="I396" s="71" t="s">
        <v>158</v>
      </c>
      <c r="J396" s="72" t="s">
        <v>21</v>
      </c>
      <c r="K396" s="72">
        <v>2</v>
      </c>
      <c r="L396" s="73">
        <v>0</v>
      </c>
      <c r="M396" s="74">
        <f t="shared" si="15"/>
        <v>0</v>
      </c>
    </row>
    <row r="397" spans="2:13" s="61" customFormat="1" ht="42.75" x14ac:dyDescent="0.2">
      <c r="B397" s="85"/>
      <c r="C397" s="86"/>
      <c r="D397" s="87"/>
      <c r="E397" s="88"/>
      <c r="F397" s="53"/>
      <c r="G397" s="53">
        <v>33</v>
      </c>
      <c r="H397" s="53"/>
      <c r="I397" s="71" t="s">
        <v>115</v>
      </c>
      <c r="J397" s="72" t="s">
        <v>21</v>
      </c>
      <c r="K397" s="72">
        <v>1</v>
      </c>
      <c r="L397" s="73">
        <v>0</v>
      </c>
      <c r="M397" s="74">
        <f t="shared" si="15"/>
        <v>0</v>
      </c>
    </row>
    <row r="398" spans="2:13" s="61" customFormat="1" ht="57" x14ac:dyDescent="0.2">
      <c r="B398" s="85"/>
      <c r="C398" s="86"/>
      <c r="D398" s="87"/>
      <c r="E398" s="88"/>
      <c r="F398" s="53"/>
      <c r="G398" s="53">
        <v>34</v>
      </c>
      <c r="H398" s="53"/>
      <c r="I398" s="71" t="s">
        <v>281</v>
      </c>
      <c r="J398" s="72" t="s">
        <v>46</v>
      </c>
      <c r="K398" s="72">
        <v>16</v>
      </c>
      <c r="L398" s="73">
        <v>0</v>
      </c>
      <c r="M398" s="74">
        <f t="shared" si="15"/>
        <v>0</v>
      </c>
    </row>
    <row r="399" spans="2:13" s="61" customFormat="1" ht="42.75" x14ac:dyDescent="0.2">
      <c r="B399" s="85"/>
      <c r="C399" s="86"/>
      <c r="D399" s="87"/>
      <c r="E399" s="88"/>
      <c r="F399" s="53"/>
      <c r="G399" s="53">
        <v>35</v>
      </c>
      <c r="H399" s="53"/>
      <c r="I399" s="71" t="s">
        <v>170</v>
      </c>
      <c r="J399" s="72" t="s">
        <v>21</v>
      </c>
      <c r="K399" s="72">
        <v>1</v>
      </c>
      <c r="L399" s="73">
        <v>0</v>
      </c>
      <c r="M399" s="74">
        <f t="shared" si="15"/>
        <v>0</v>
      </c>
    </row>
    <row r="400" spans="2:13" s="61" customFormat="1" ht="85.5" x14ac:dyDescent="0.2">
      <c r="B400" s="85"/>
      <c r="C400" s="86"/>
      <c r="D400" s="87"/>
      <c r="E400" s="88"/>
      <c r="F400" s="53"/>
      <c r="G400" s="53">
        <v>36</v>
      </c>
      <c r="H400" s="53"/>
      <c r="I400" s="71" t="s">
        <v>171</v>
      </c>
      <c r="J400" s="72" t="s">
        <v>21</v>
      </c>
      <c r="K400" s="72">
        <v>1</v>
      </c>
      <c r="L400" s="73">
        <v>0</v>
      </c>
      <c r="M400" s="74">
        <f t="shared" si="15"/>
        <v>0</v>
      </c>
    </row>
    <row r="401" spans="2:13" s="61" customFormat="1" ht="71.25" x14ac:dyDescent="0.2">
      <c r="B401" s="85"/>
      <c r="C401" s="86"/>
      <c r="D401" s="87"/>
      <c r="E401" s="88"/>
      <c r="F401" s="53"/>
      <c r="G401" s="53">
        <v>37</v>
      </c>
      <c r="H401" s="53"/>
      <c r="I401" s="71" t="s">
        <v>172</v>
      </c>
      <c r="J401" s="72" t="s">
        <v>21</v>
      </c>
      <c r="K401" s="72">
        <v>3</v>
      </c>
      <c r="L401" s="73">
        <v>0</v>
      </c>
      <c r="M401" s="74">
        <f t="shared" si="15"/>
        <v>0</v>
      </c>
    </row>
    <row r="402" spans="2:13" s="61" customFormat="1" ht="42.75" x14ac:dyDescent="0.2">
      <c r="B402" s="85"/>
      <c r="C402" s="86"/>
      <c r="D402" s="87"/>
      <c r="E402" s="88"/>
      <c r="F402" s="53"/>
      <c r="G402" s="53">
        <v>38</v>
      </c>
      <c r="H402" s="53"/>
      <c r="I402" s="71" t="s">
        <v>173</v>
      </c>
      <c r="J402" s="72" t="s">
        <v>21</v>
      </c>
      <c r="K402" s="72">
        <v>2</v>
      </c>
      <c r="L402" s="73">
        <v>0</v>
      </c>
      <c r="M402" s="74">
        <f t="shared" si="15"/>
        <v>0</v>
      </c>
    </row>
    <row r="403" spans="2:13" s="61" customFormat="1" ht="71.25" x14ac:dyDescent="0.2">
      <c r="B403" s="85"/>
      <c r="C403" s="86"/>
      <c r="D403" s="87"/>
      <c r="E403" s="88"/>
      <c r="F403" s="53"/>
      <c r="G403" s="53">
        <v>39</v>
      </c>
      <c r="H403" s="53"/>
      <c r="I403" s="71" t="s">
        <v>174</v>
      </c>
      <c r="J403" s="72" t="s">
        <v>21</v>
      </c>
      <c r="K403" s="72">
        <v>1</v>
      </c>
      <c r="L403" s="73">
        <v>0</v>
      </c>
      <c r="M403" s="74">
        <f t="shared" si="15"/>
        <v>0</v>
      </c>
    </row>
    <row r="404" spans="2:13" s="61" customFormat="1" ht="71.25" x14ac:dyDescent="0.2">
      <c r="B404" s="85"/>
      <c r="C404" s="86"/>
      <c r="D404" s="87"/>
      <c r="E404" s="88"/>
      <c r="F404" s="53"/>
      <c r="G404" s="53">
        <v>40</v>
      </c>
      <c r="H404" s="53"/>
      <c r="I404" s="71" t="s">
        <v>222</v>
      </c>
      <c r="J404" s="72" t="s">
        <v>45</v>
      </c>
      <c r="K404" s="72">
        <v>47</v>
      </c>
      <c r="L404" s="73">
        <v>0</v>
      </c>
      <c r="M404" s="74">
        <f t="shared" si="15"/>
        <v>0</v>
      </c>
    </row>
    <row r="405" spans="2:13" s="61" customFormat="1" ht="57" x14ac:dyDescent="0.2">
      <c r="B405" s="85"/>
      <c r="C405" s="86"/>
      <c r="D405" s="87"/>
      <c r="E405" s="88"/>
      <c r="F405" s="53"/>
      <c r="G405" s="53">
        <v>41</v>
      </c>
      <c r="H405" s="53"/>
      <c r="I405" s="71" t="s">
        <v>229</v>
      </c>
      <c r="J405" s="72" t="s">
        <v>45</v>
      </c>
      <c r="K405" s="72">
        <v>29</v>
      </c>
      <c r="L405" s="73">
        <v>0</v>
      </c>
      <c r="M405" s="74">
        <f t="shared" si="15"/>
        <v>0</v>
      </c>
    </row>
    <row r="406" spans="2:13" s="61" customFormat="1" ht="57" x14ac:dyDescent="0.2">
      <c r="B406" s="85"/>
      <c r="C406" s="86"/>
      <c r="D406" s="87"/>
      <c r="E406" s="88"/>
      <c r="F406" s="53"/>
      <c r="G406" s="53">
        <v>42</v>
      </c>
      <c r="H406" s="53"/>
      <c r="I406" s="71" t="s">
        <v>104</v>
      </c>
      <c r="J406" s="72" t="s">
        <v>21</v>
      </c>
      <c r="K406" s="72">
        <v>75</v>
      </c>
      <c r="L406" s="73">
        <v>0</v>
      </c>
      <c r="M406" s="74">
        <f t="shared" si="15"/>
        <v>0</v>
      </c>
    </row>
    <row r="407" spans="2:13" s="61" customFormat="1" ht="57" x14ac:dyDescent="0.2">
      <c r="B407" s="85"/>
      <c r="C407" s="86"/>
      <c r="D407" s="87"/>
      <c r="E407" s="88"/>
      <c r="F407" s="53"/>
      <c r="G407" s="53">
        <v>43</v>
      </c>
      <c r="H407" s="53"/>
      <c r="I407" s="71" t="s">
        <v>105</v>
      </c>
      <c r="J407" s="72" t="s">
        <v>21</v>
      </c>
      <c r="K407" s="72">
        <v>42</v>
      </c>
      <c r="L407" s="73">
        <v>0</v>
      </c>
      <c r="M407" s="74">
        <f t="shared" si="15"/>
        <v>0</v>
      </c>
    </row>
    <row r="408" spans="2:13" s="61" customFormat="1" ht="57" x14ac:dyDescent="0.2">
      <c r="B408" s="85"/>
      <c r="C408" s="86"/>
      <c r="D408" s="87"/>
      <c r="E408" s="88"/>
      <c r="F408" s="53"/>
      <c r="G408" s="53">
        <v>44</v>
      </c>
      <c r="H408" s="53"/>
      <c r="I408" s="71" t="s">
        <v>106</v>
      </c>
      <c r="J408" s="72" t="s">
        <v>21</v>
      </c>
      <c r="K408" s="72">
        <v>20</v>
      </c>
      <c r="L408" s="73">
        <v>0</v>
      </c>
      <c r="M408" s="74">
        <f t="shared" si="15"/>
        <v>0</v>
      </c>
    </row>
    <row r="409" spans="2:13" s="61" customFormat="1" ht="57" x14ac:dyDescent="0.2">
      <c r="B409" s="85"/>
      <c r="C409" s="86"/>
      <c r="D409" s="87"/>
      <c r="E409" s="88"/>
      <c r="F409" s="53"/>
      <c r="G409" s="53">
        <v>45</v>
      </c>
      <c r="H409" s="53"/>
      <c r="I409" s="71" t="s">
        <v>107</v>
      </c>
      <c r="J409" s="72" t="s">
        <v>21</v>
      </c>
      <c r="K409" s="72">
        <v>10</v>
      </c>
      <c r="L409" s="73">
        <v>0</v>
      </c>
      <c r="M409" s="74">
        <f t="shared" si="15"/>
        <v>0</v>
      </c>
    </row>
    <row r="410" spans="2:13" s="61" customFormat="1" ht="57" x14ac:dyDescent="0.2">
      <c r="B410" s="85"/>
      <c r="C410" s="86"/>
      <c r="D410" s="87"/>
      <c r="E410" s="88"/>
      <c r="F410" s="53"/>
      <c r="G410" s="53">
        <v>46</v>
      </c>
      <c r="H410" s="53"/>
      <c r="I410" s="71" t="s">
        <v>108</v>
      </c>
      <c r="J410" s="72" t="s">
        <v>21</v>
      </c>
      <c r="K410" s="72">
        <f>25+17</f>
        <v>42</v>
      </c>
      <c r="L410" s="73">
        <v>0</v>
      </c>
      <c r="M410" s="74">
        <f t="shared" si="15"/>
        <v>0</v>
      </c>
    </row>
    <row r="411" spans="2:13" s="61" customFormat="1" ht="57" x14ac:dyDescent="0.2">
      <c r="B411" s="85"/>
      <c r="C411" s="86"/>
      <c r="D411" s="87"/>
      <c r="E411" s="88"/>
      <c r="F411" s="53"/>
      <c r="G411" s="53">
        <v>47</v>
      </c>
      <c r="H411" s="53"/>
      <c r="I411" s="71" t="s">
        <v>109</v>
      </c>
      <c r="J411" s="72" t="s">
        <v>21</v>
      </c>
      <c r="K411" s="72">
        <v>20</v>
      </c>
      <c r="L411" s="73">
        <v>0</v>
      </c>
      <c r="M411" s="74">
        <f t="shared" si="15"/>
        <v>0</v>
      </c>
    </row>
    <row r="412" spans="2:13" s="61" customFormat="1" ht="57" x14ac:dyDescent="0.2">
      <c r="B412" s="85"/>
      <c r="C412" s="86"/>
      <c r="D412" s="87"/>
      <c r="E412" s="88"/>
      <c r="F412" s="53"/>
      <c r="G412" s="53">
        <v>48</v>
      </c>
      <c r="H412" s="53"/>
      <c r="I412" s="71" t="s">
        <v>110</v>
      </c>
      <c r="J412" s="72" t="s">
        <v>21</v>
      </c>
      <c r="K412" s="72">
        <v>25</v>
      </c>
      <c r="L412" s="73">
        <v>0</v>
      </c>
      <c r="M412" s="74">
        <f t="shared" si="15"/>
        <v>0</v>
      </c>
    </row>
    <row r="413" spans="2:13" s="61" customFormat="1" ht="57" x14ac:dyDescent="0.2">
      <c r="B413" s="85"/>
      <c r="C413" s="86"/>
      <c r="D413" s="87"/>
      <c r="E413" s="88"/>
      <c r="F413" s="53"/>
      <c r="G413" s="53">
        <v>49</v>
      </c>
      <c r="H413" s="53"/>
      <c r="I413" s="71" t="s">
        <v>111</v>
      </c>
      <c r="J413" s="72" t="s">
        <v>21</v>
      </c>
      <c r="K413" s="72">
        <v>8</v>
      </c>
      <c r="L413" s="73">
        <v>0</v>
      </c>
      <c r="M413" s="74">
        <f t="shared" si="15"/>
        <v>0</v>
      </c>
    </row>
    <row r="414" spans="2:13" s="61" customFormat="1" ht="42.75" x14ac:dyDescent="0.2">
      <c r="B414" s="85"/>
      <c r="C414" s="86"/>
      <c r="D414" s="87"/>
      <c r="E414" s="88"/>
      <c r="F414" s="53"/>
      <c r="G414" s="53">
        <v>50</v>
      </c>
      <c r="H414" s="53"/>
      <c r="I414" s="71" t="s">
        <v>112</v>
      </c>
      <c r="J414" s="72" t="s">
        <v>21</v>
      </c>
      <c r="K414" s="72">
        <v>17</v>
      </c>
      <c r="L414" s="73">
        <v>0</v>
      </c>
      <c r="M414" s="74">
        <f t="shared" si="15"/>
        <v>0</v>
      </c>
    </row>
    <row r="415" spans="2:13" s="61" customFormat="1" ht="42.75" x14ac:dyDescent="0.2">
      <c r="B415" s="85"/>
      <c r="C415" s="86"/>
      <c r="D415" s="87"/>
      <c r="E415" s="88"/>
      <c r="F415" s="53"/>
      <c r="G415" s="53">
        <v>51</v>
      </c>
      <c r="H415" s="53"/>
      <c r="I415" s="71" t="s">
        <v>113</v>
      </c>
      <c r="J415" s="72" t="s">
        <v>21</v>
      </c>
      <c r="K415" s="72">
        <v>8</v>
      </c>
      <c r="L415" s="73">
        <v>0</v>
      </c>
      <c r="M415" s="74">
        <f t="shared" si="15"/>
        <v>0</v>
      </c>
    </row>
    <row r="416" spans="2:13" s="61" customFormat="1" ht="42.75" x14ac:dyDescent="0.2">
      <c r="B416" s="85"/>
      <c r="C416" s="86"/>
      <c r="D416" s="87"/>
      <c r="E416" s="88"/>
      <c r="F416" s="53"/>
      <c r="G416" s="53">
        <v>52</v>
      </c>
      <c r="H416" s="53"/>
      <c r="I416" s="71" t="s">
        <v>114</v>
      </c>
      <c r="J416" s="72" t="s">
        <v>21</v>
      </c>
      <c r="K416" s="72">
        <v>8</v>
      </c>
      <c r="L416" s="73">
        <v>0</v>
      </c>
      <c r="M416" s="74">
        <f t="shared" si="15"/>
        <v>0</v>
      </c>
    </row>
    <row r="417" spans="2:13" s="61" customFormat="1" ht="42.75" x14ac:dyDescent="0.2">
      <c r="B417" s="85"/>
      <c r="C417" s="86"/>
      <c r="D417" s="87"/>
      <c r="E417" s="88"/>
      <c r="F417" s="53"/>
      <c r="G417" s="53">
        <v>53</v>
      </c>
      <c r="H417" s="53"/>
      <c r="I417" s="71" t="s">
        <v>115</v>
      </c>
      <c r="J417" s="72" t="s">
        <v>21</v>
      </c>
      <c r="K417" s="72">
        <v>2</v>
      </c>
      <c r="L417" s="73">
        <v>0</v>
      </c>
      <c r="M417" s="74">
        <f t="shared" si="15"/>
        <v>0</v>
      </c>
    </row>
    <row r="418" spans="2:13" s="61" customFormat="1" ht="42.75" x14ac:dyDescent="0.2">
      <c r="B418" s="85"/>
      <c r="C418" s="86"/>
      <c r="D418" s="87"/>
      <c r="E418" s="88"/>
      <c r="F418" s="53"/>
      <c r="G418" s="53">
        <v>54</v>
      </c>
      <c r="H418" s="53"/>
      <c r="I418" s="71" t="s">
        <v>100</v>
      </c>
      <c r="J418" s="72" t="s">
        <v>21</v>
      </c>
      <c r="K418" s="72">
        <v>94</v>
      </c>
      <c r="L418" s="73">
        <v>0</v>
      </c>
      <c r="M418" s="74">
        <f t="shared" si="15"/>
        <v>0</v>
      </c>
    </row>
    <row r="419" spans="2:13" s="61" customFormat="1" ht="42.75" x14ac:dyDescent="0.2">
      <c r="B419" s="85"/>
      <c r="C419" s="86"/>
      <c r="D419" s="87"/>
      <c r="E419" s="88"/>
      <c r="F419" s="53"/>
      <c r="G419" s="53">
        <v>55</v>
      </c>
      <c r="H419" s="53"/>
      <c r="I419" s="71" t="s">
        <v>101</v>
      </c>
      <c r="J419" s="72" t="s">
        <v>21</v>
      </c>
      <c r="K419" s="72">
        <v>48</v>
      </c>
      <c r="L419" s="73">
        <v>0</v>
      </c>
      <c r="M419" s="74">
        <f t="shared" si="15"/>
        <v>0</v>
      </c>
    </row>
    <row r="420" spans="2:13" s="61" customFormat="1" ht="42.75" x14ac:dyDescent="0.2">
      <c r="B420" s="85"/>
      <c r="C420" s="86"/>
      <c r="D420" s="87"/>
      <c r="E420" s="88"/>
      <c r="F420" s="53"/>
      <c r="G420" s="53">
        <v>56</v>
      </c>
      <c r="H420" s="53"/>
      <c r="I420" s="71" t="s">
        <v>102</v>
      </c>
      <c r="J420" s="72" t="s">
        <v>21</v>
      </c>
      <c r="K420" s="72">
        <v>142</v>
      </c>
      <c r="L420" s="73">
        <v>0</v>
      </c>
      <c r="M420" s="74">
        <f t="shared" si="15"/>
        <v>0</v>
      </c>
    </row>
    <row r="421" spans="2:13" s="61" customFormat="1" ht="57" x14ac:dyDescent="0.2">
      <c r="B421" s="85"/>
      <c r="C421" s="86"/>
      <c r="D421" s="87"/>
      <c r="E421" s="88"/>
      <c r="F421" s="53"/>
      <c r="G421" s="53">
        <v>57</v>
      </c>
      <c r="H421" s="53"/>
      <c r="I421" s="71" t="s">
        <v>264</v>
      </c>
      <c r="J421" s="72" t="s">
        <v>46</v>
      </c>
      <c r="K421" s="72">
        <v>274</v>
      </c>
      <c r="L421" s="73">
        <v>0</v>
      </c>
      <c r="M421" s="74">
        <f t="shared" si="15"/>
        <v>0</v>
      </c>
    </row>
    <row r="422" spans="2:13" s="61" customFormat="1" ht="42.75" x14ac:dyDescent="0.2">
      <c r="B422" s="85"/>
      <c r="C422" s="86"/>
      <c r="D422" s="87"/>
      <c r="E422" s="88"/>
      <c r="F422" s="53"/>
      <c r="G422" s="53">
        <v>58</v>
      </c>
      <c r="H422" s="53"/>
      <c r="I422" s="71" t="s">
        <v>273</v>
      </c>
      <c r="J422" s="72" t="s">
        <v>46</v>
      </c>
      <c r="K422" s="72">
        <v>94</v>
      </c>
      <c r="L422" s="73">
        <v>0</v>
      </c>
      <c r="M422" s="74">
        <f t="shared" si="15"/>
        <v>0</v>
      </c>
    </row>
    <row r="423" spans="2:13" s="61" customFormat="1" ht="57" x14ac:dyDescent="0.2">
      <c r="B423" s="85"/>
      <c r="C423" s="86"/>
      <c r="D423" s="87"/>
      <c r="E423" s="88"/>
      <c r="F423" s="53"/>
      <c r="G423" s="53">
        <v>59</v>
      </c>
      <c r="H423" s="53"/>
      <c r="I423" s="71" t="s">
        <v>103</v>
      </c>
      <c r="J423" s="72" t="s">
        <v>21</v>
      </c>
      <c r="K423" s="72">
        <v>1</v>
      </c>
      <c r="L423" s="73">
        <v>0</v>
      </c>
      <c r="M423" s="74">
        <f t="shared" si="15"/>
        <v>0</v>
      </c>
    </row>
    <row r="424" spans="2:13" s="61" customFormat="1" ht="71.25" x14ac:dyDescent="0.2">
      <c r="B424" s="85"/>
      <c r="C424" s="86"/>
      <c r="D424" s="87"/>
      <c r="E424" s="88"/>
      <c r="F424" s="53"/>
      <c r="G424" s="53">
        <v>60</v>
      </c>
      <c r="H424" s="53"/>
      <c r="I424" s="71" t="s">
        <v>222</v>
      </c>
      <c r="J424" s="72" t="s">
        <v>45</v>
      </c>
      <c r="K424" s="72">
        <v>48</v>
      </c>
      <c r="L424" s="73">
        <v>0</v>
      </c>
      <c r="M424" s="74">
        <f t="shared" si="15"/>
        <v>0</v>
      </c>
    </row>
    <row r="425" spans="2:13" s="61" customFormat="1" ht="71.25" x14ac:dyDescent="0.2">
      <c r="B425" s="85"/>
      <c r="C425" s="86"/>
      <c r="D425" s="87"/>
      <c r="E425" s="88"/>
      <c r="F425" s="53"/>
      <c r="G425" s="53">
        <v>61</v>
      </c>
      <c r="H425" s="53"/>
      <c r="I425" s="71" t="s">
        <v>223</v>
      </c>
      <c r="J425" s="72" t="s">
        <v>45</v>
      </c>
      <c r="K425" s="72">
        <v>8</v>
      </c>
      <c r="L425" s="73">
        <v>0</v>
      </c>
      <c r="M425" s="74">
        <f t="shared" si="15"/>
        <v>0</v>
      </c>
    </row>
    <row r="426" spans="2:13" s="61" customFormat="1" ht="57" x14ac:dyDescent="0.2">
      <c r="B426" s="85"/>
      <c r="C426" s="86"/>
      <c r="D426" s="87"/>
      <c r="E426" s="88"/>
      <c r="F426" s="53"/>
      <c r="G426" s="53">
        <v>62</v>
      </c>
      <c r="H426" s="53"/>
      <c r="I426" s="71" t="s">
        <v>104</v>
      </c>
      <c r="J426" s="72" t="s">
        <v>21</v>
      </c>
      <c r="K426" s="72">
        <v>96</v>
      </c>
      <c r="L426" s="73">
        <v>0</v>
      </c>
      <c r="M426" s="74">
        <f t="shared" si="15"/>
        <v>0</v>
      </c>
    </row>
    <row r="427" spans="2:13" s="61" customFormat="1" ht="57" x14ac:dyDescent="0.2">
      <c r="B427" s="85"/>
      <c r="C427" s="86"/>
      <c r="D427" s="87"/>
      <c r="E427" s="88"/>
      <c r="F427" s="53"/>
      <c r="G427" s="53">
        <v>63</v>
      </c>
      <c r="H427" s="53"/>
      <c r="I427" s="71" t="s">
        <v>105</v>
      </c>
      <c r="J427" s="72" t="s">
        <v>21</v>
      </c>
      <c r="K427" s="72">
        <v>16</v>
      </c>
      <c r="L427" s="73">
        <v>0</v>
      </c>
      <c r="M427" s="74">
        <f t="shared" si="15"/>
        <v>0</v>
      </c>
    </row>
    <row r="428" spans="2:13" s="61" customFormat="1" ht="57" x14ac:dyDescent="0.2">
      <c r="B428" s="85"/>
      <c r="C428" s="86"/>
      <c r="D428" s="87"/>
      <c r="E428" s="88"/>
      <c r="F428" s="53"/>
      <c r="G428" s="53">
        <v>64</v>
      </c>
      <c r="H428" s="53"/>
      <c r="I428" s="71" t="s">
        <v>106</v>
      </c>
      <c r="J428" s="72" t="s">
        <v>21</v>
      </c>
      <c r="K428" s="72">
        <v>19</v>
      </c>
      <c r="L428" s="73">
        <v>0</v>
      </c>
      <c r="M428" s="74">
        <f t="shared" si="15"/>
        <v>0</v>
      </c>
    </row>
    <row r="429" spans="2:13" s="61" customFormat="1" ht="57" x14ac:dyDescent="0.2">
      <c r="B429" s="85"/>
      <c r="C429" s="86"/>
      <c r="D429" s="87"/>
      <c r="E429" s="88"/>
      <c r="F429" s="53"/>
      <c r="G429" s="53">
        <v>65</v>
      </c>
      <c r="H429" s="53"/>
      <c r="I429" s="71" t="s">
        <v>107</v>
      </c>
      <c r="J429" s="72" t="s">
        <v>21</v>
      </c>
      <c r="K429" s="72">
        <v>4</v>
      </c>
      <c r="L429" s="73">
        <v>0</v>
      </c>
      <c r="M429" s="74">
        <f t="shared" ref="M429:M492" si="16">L429*K429</f>
        <v>0</v>
      </c>
    </row>
    <row r="430" spans="2:13" s="61" customFormat="1" ht="57" x14ac:dyDescent="0.2">
      <c r="B430" s="85"/>
      <c r="C430" s="86"/>
      <c r="D430" s="87"/>
      <c r="E430" s="88"/>
      <c r="F430" s="53"/>
      <c r="G430" s="53">
        <v>66</v>
      </c>
      <c r="H430" s="53"/>
      <c r="I430" s="71" t="s">
        <v>108</v>
      </c>
      <c r="J430" s="72" t="s">
        <v>21</v>
      </c>
      <c r="K430" s="72">
        <v>45</v>
      </c>
      <c r="L430" s="73">
        <v>0</v>
      </c>
      <c r="M430" s="74">
        <f t="shared" si="16"/>
        <v>0</v>
      </c>
    </row>
    <row r="431" spans="2:13" s="61" customFormat="1" ht="57" x14ac:dyDescent="0.2">
      <c r="B431" s="85"/>
      <c r="C431" s="86"/>
      <c r="D431" s="87"/>
      <c r="E431" s="88"/>
      <c r="F431" s="53"/>
      <c r="G431" s="53">
        <v>67</v>
      </c>
      <c r="H431" s="53"/>
      <c r="I431" s="71" t="s">
        <v>109</v>
      </c>
      <c r="J431" s="72" t="s">
        <v>21</v>
      </c>
      <c r="K431" s="72">
        <v>20</v>
      </c>
      <c r="L431" s="73">
        <v>0</v>
      </c>
      <c r="M431" s="74">
        <f t="shared" si="16"/>
        <v>0</v>
      </c>
    </row>
    <row r="432" spans="2:13" s="61" customFormat="1" ht="57" x14ac:dyDescent="0.2">
      <c r="B432" s="85"/>
      <c r="C432" s="86"/>
      <c r="D432" s="87"/>
      <c r="E432" s="88"/>
      <c r="F432" s="53"/>
      <c r="G432" s="53">
        <v>68</v>
      </c>
      <c r="H432" s="53"/>
      <c r="I432" s="71" t="s">
        <v>110</v>
      </c>
      <c r="J432" s="72" t="s">
        <v>21</v>
      </c>
      <c r="K432" s="72">
        <v>32</v>
      </c>
      <c r="L432" s="73">
        <v>0</v>
      </c>
      <c r="M432" s="74">
        <f t="shared" si="16"/>
        <v>0</v>
      </c>
    </row>
    <row r="433" spans="2:13" s="61" customFormat="1" ht="57" x14ac:dyDescent="0.2">
      <c r="B433" s="85"/>
      <c r="C433" s="86"/>
      <c r="D433" s="87"/>
      <c r="E433" s="88"/>
      <c r="F433" s="53"/>
      <c r="G433" s="53">
        <v>69</v>
      </c>
      <c r="H433" s="53"/>
      <c r="I433" s="71" t="s">
        <v>111</v>
      </c>
      <c r="J433" s="72" t="s">
        <v>21</v>
      </c>
      <c r="K433" s="72">
        <v>8</v>
      </c>
      <c r="L433" s="73">
        <v>0</v>
      </c>
      <c r="M433" s="74">
        <f t="shared" si="16"/>
        <v>0</v>
      </c>
    </row>
    <row r="434" spans="2:13" s="61" customFormat="1" ht="42.75" x14ac:dyDescent="0.2">
      <c r="B434" s="85"/>
      <c r="C434" s="86"/>
      <c r="D434" s="87"/>
      <c r="E434" s="88"/>
      <c r="F434" s="53"/>
      <c r="G434" s="53">
        <v>70</v>
      </c>
      <c r="H434" s="53"/>
      <c r="I434" s="71" t="s">
        <v>112</v>
      </c>
      <c r="J434" s="72" t="s">
        <v>21</v>
      </c>
      <c r="K434" s="72">
        <v>14</v>
      </c>
      <c r="L434" s="73">
        <v>0</v>
      </c>
      <c r="M434" s="74">
        <f t="shared" si="16"/>
        <v>0</v>
      </c>
    </row>
    <row r="435" spans="2:13" s="61" customFormat="1" ht="42.75" x14ac:dyDescent="0.2">
      <c r="B435" s="85"/>
      <c r="C435" s="86"/>
      <c r="D435" s="87"/>
      <c r="E435" s="88"/>
      <c r="F435" s="53"/>
      <c r="G435" s="53">
        <v>71</v>
      </c>
      <c r="H435" s="53"/>
      <c r="I435" s="71" t="s">
        <v>114</v>
      </c>
      <c r="J435" s="72" t="s">
        <v>21</v>
      </c>
      <c r="K435" s="72">
        <v>8</v>
      </c>
      <c r="L435" s="73">
        <v>0</v>
      </c>
      <c r="M435" s="74">
        <f t="shared" si="16"/>
        <v>0</v>
      </c>
    </row>
    <row r="436" spans="2:13" s="61" customFormat="1" ht="42.75" x14ac:dyDescent="0.2">
      <c r="B436" s="85"/>
      <c r="C436" s="86"/>
      <c r="D436" s="87"/>
      <c r="E436" s="88"/>
      <c r="F436" s="53"/>
      <c r="G436" s="53">
        <v>72</v>
      </c>
      <c r="H436" s="53"/>
      <c r="I436" s="71" t="s">
        <v>115</v>
      </c>
      <c r="J436" s="72" t="s">
        <v>21</v>
      </c>
      <c r="K436" s="72">
        <v>1</v>
      </c>
      <c r="L436" s="73">
        <v>0</v>
      </c>
      <c r="M436" s="74">
        <f t="shared" si="16"/>
        <v>0</v>
      </c>
    </row>
    <row r="437" spans="2:13" s="61" customFormat="1" ht="42.75" x14ac:dyDescent="0.2">
      <c r="B437" s="85"/>
      <c r="C437" s="86"/>
      <c r="D437" s="87"/>
      <c r="E437" s="88"/>
      <c r="F437" s="53"/>
      <c r="G437" s="53">
        <v>73</v>
      </c>
      <c r="H437" s="53"/>
      <c r="I437" s="71" t="s">
        <v>100</v>
      </c>
      <c r="J437" s="72" t="s">
        <v>21</v>
      </c>
      <c r="K437" s="72">
        <v>96</v>
      </c>
      <c r="L437" s="73">
        <v>0</v>
      </c>
      <c r="M437" s="74">
        <f t="shared" si="16"/>
        <v>0</v>
      </c>
    </row>
    <row r="438" spans="2:13" s="61" customFormat="1" ht="42.75" x14ac:dyDescent="0.2">
      <c r="B438" s="85"/>
      <c r="C438" s="86"/>
      <c r="D438" s="87"/>
      <c r="E438" s="88"/>
      <c r="F438" s="53"/>
      <c r="G438" s="53">
        <v>74</v>
      </c>
      <c r="H438" s="53"/>
      <c r="I438" s="71" t="s">
        <v>101</v>
      </c>
      <c r="J438" s="72" t="s">
        <v>21</v>
      </c>
      <c r="K438" s="72">
        <v>16</v>
      </c>
      <c r="L438" s="73">
        <v>0</v>
      </c>
      <c r="M438" s="74">
        <f t="shared" si="16"/>
        <v>0</v>
      </c>
    </row>
    <row r="439" spans="2:13" s="61" customFormat="1" ht="42.75" x14ac:dyDescent="0.2">
      <c r="B439" s="85"/>
      <c r="C439" s="86"/>
      <c r="D439" s="87"/>
      <c r="E439" s="88"/>
      <c r="F439" s="53"/>
      <c r="G439" s="53">
        <v>75</v>
      </c>
      <c r="H439" s="53"/>
      <c r="I439" s="71" t="s">
        <v>102</v>
      </c>
      <c r="J439" s="72" t="s">
        <v>21</v>
      </c>
      <c r="K439" s="72">
        <v>112</v>
      </c>
      <c r="L439" s="73">
        <v>0</v>
      </c>
      <c r="M439" s="74">
        <f t="shared" si="16"/>
        <v>0</v>
      </c>
    </row>
    <row r="440" spans="2:13" s="61" customFormat="1" ht="57" x14ac:dyDescent="0.2">
      <c r="B440" s="85"/>
      <c r="C440" s="86"/>
      <c r="D440" s="87"/>
      <c r="E440" s="88"/>
      <c r="F440" s="53"/>
      <c r="G440" s="53">
        <v>76</v>
      </c>
      <c r="H440" s="53"/>
      <c r="I440" s="71" t="s">
        <v>282</v>
      </c>
      <c r="J440" s="72" t="s">
        <v>46</v>
      </c>
      <c r="K440" s="72">
        <v>650</v>
      </c>
      <c r="L440" s="73">
        <v>0</v>
      </c>
      <c r="M440" s="74">
        <f t="shared" si="16"/>
        <v>0</v>
      </c>
    </row>
    <row r="441" spans="2:13" s="61" customFormat="1" ht="42.75" x14ac:dyDescent="0.2">
      <c r="B441" s="85"/>
      <c r="C441" s="86"/>
      <c r="D441" s="87"/>
      <c r="E441" s="88"/>
      <c r="F441" s="53"/>
      <c r="G441" s="53">
        <v>77</v>
      </c>
      <c r="H441" s="53"/>
      <c r="I441" s="71" t="s">
        <v>265</v>
      </c>
      <c r="J441" s="72" t="s">
        <v>46</v>
      </c>
      <c r="K441" s="72">
        <v>221</v>
      </c>
      <c r="L441" s="73">
        <v>0</v>
      </c>
      <c r="M441" s="74">
        <f t="shared" si="16"/>
        <v>0</v>
      </c>
    </row>
    <row r="442" spans="2:13" s="61" customFormat="1" ht="57" x14ac:dyDescent="0.2">
      <c r="B442" s="85"/>
      <c r="C442" s="86"/>
      <c r="D442" s="87"/>
      <c r="E442" s="88"/>
      <c r="F442" s="53"/>
      <c r="G442" s="53">
        <v>78</v>
      </c>
      <c r="H442" s="53"/>
      <c r="I442" s="71" t="s">
        <v>103</v>
      </c>
      <c r="J442" s="72" t="s">
        <v>21</v>
      </c>
      <c r="K442" s="72">
        <v>1</v>
      </c>
      <c r="L442" s="73">
        <v>0</v>
      </c>
      <c r="M442" s="74">
        <f t="shared" si="16"/>
        <v>0</v>
      </c>
    </row>
    <row r="443" spans="2:13" s="61" customFormat="1" ht="71.25" x14ac:dyDescent="0.2">
      <c r="B443" s="85"/>
      <c r="C443" s="86"/>
      <c r="D443" s="87"/>
      <c r="E443" s="88"/>
      <c r="F443" s="53"/>
      <c r="G443" s="53">
        <v>79</v>
      </c>
      <c r="H443" s="53"/>
      <c r="I443" s="71" t="s">
        <v>230</v>
      </c>
      <c r="J443" s="72" t="s">
        <v>45</v>
      </c>
      <c r="K443" s="72">
        <v>72</v>
      </c>
      <c r="L443" s="73">
        <v>0</v>
      </c>
      <c r="M443" s="74">
        <f t="shared" si="16"/>
        <v>0</v>
      </c>
    </row>
    <row r="444" spans="2:13" s="61" customFormat="1" ht="71.25" x14ac:dyDescent="0.2">
      <c r="B444" s="85"/>
      <c r="C444" s="86"/>
      <c r="D444" s="87"/>
      <c r="E444" s="88"/>
      <c r="F444" s="53"/>
      <c r="G444" s="53">
        <v>80</v>
      </c>
      <c r="H444" s="53"/>
      <c r="I444" s="71" t="s">
        <v>223</v>
      </c>
      <c r="J444" s="72" t="s">
        <v>45</v>
      </c>
      <c r="K444" s="72">
        <v>25</v>
      </c>
      <c r="L444" s="73">
        <v>0</v>
      </c>
      <c r="M444" s="74">
        <f t="shared" si="16"/>
        <v>0</v>
      </c>
    </row>
    <row r="445" spans="2:13" s="61" customFormat="1" ht="57" x14ac:dyDescent="0.2">
      <c r="B445" s="85"/>
      <c r="C445" s="86"/>
      <c r="D445" s="87"/>
      <c r="E445" s="88"/>
      <c r="F445" s="53"/>
      <c r="G445" s="53">
        <v>81</v>
      </c>
      <c r="H445" s="53"/>
      <c r="I445" s="71" t="s">
        <v>104</v>
      </c>
      <c r="J445" s="72" t="s">
        <v>21</v>
      </c>
      <c r="K445" s="72">
        <v>144</v>
      </c>
      <c r="L445" s="73">
        <v>0</v>
      </c>
      <c r="M445" s="74">
        <f t="shared" si="16"/>
        <v>0</v>
      </c>
    </row>
    <row r="446" spans="2:13" s="61" customFormat="1" ht="57" x14ac:dyDescent="0.2">
      <c r="B446" s="85"/>
      <c r="C446" s="86"/>
      <c r="D446" s="87"/>
      <c r="E446" s="88"/>
      <c r="F446" s="53"/>
      <c r="G446" s="53">
        <v>82</v>
      </c>
      <c r="H446" s="53"/>
      <c r="I446" s="71" t="s">
        <v>105</v>
      </c>
      <c r="J446" s="72" t="s">
        <v>21</v>
      </c>
      <c r="K446" s="72">
        <v>50</v>
      </c>
      <c r="L446" s="73">
        <v>0</v>
      </c>
      <c r="M446" s="74">
        <f t="shared" si="16"/>
        <v>0</v>
      </c>
    </row>
    <row r="447" spans="2:13" s="61" customFormat="1" ht="57" x14ac:dyDescent="0.2">
      <c r="B447" s="85"/>
      <c r="C447" s="86"/>
      <c r="D447" s="87"/>
      <c r="E447" s="88"/>
      <c r="F447" s="53"/>
      <c r="G447" s="53">
        <v>83</v>
      </c>
      <c r="H447" s="53"/>
      <c r="I447" s="71" t="s">
        <v>106</v>
      </c>
      <c r="J447" s="72" t="s">
        <v>21</v>
      </c>
      <c r="K447" s="72">
        <v>28</v>
      </c>
      <c r="L447" s="73">
        <v>0</v>
      </c>
      <c r="M447" s="74">
        <f t="shared" si="16"/>
        <v>0</v>
      </c>
    </row>
    <row r="448" spans="2:13" s="61" customFormat="1" ht="57" x14ac:dyDescent="0.2">
      <c r="B448" s="85"/>
      <c r="C448" s="86"/>
      <c r="D448" s="87"/>
      <c r="E448" s="88"/>
      <c r="F448" s="53"/>
      <c r="G448" s="53">
        <v>84</v>
      </c>
      <c r="H448" s="53"/>
      <c r="I448" s="71" t="s">
        <v>107</v>
      </c>
      <c r="J448" s="72" t="s">
        <v>21</v>
      </c>
      <c r="K448" s="72">
        <v>10</v>
      </c>
      <c r="L448" s="73">
        <v>0</v>
      </c>
      <c r="M448" s="74">
        <f t="shared" si="16"/>
        <v>0</v>
      </c>
    </row>
    <row r="449" spans="2:13" s="61" customFormat="1" ht="57" x14ac:dyDescent="0.2">
      <c r="B449" s="85"/>
      <c r="C449" s="86"/>
      <c r="D449" s="87"/>
      <c r="E449" s="88"/>
      <c r="F449" s="53"/>
      <c r="G449" s="53">
        <v>85</v>
      </c>
      <c r="H449" s="53"/>
      <c r="I449" s="71" t="s">
        <v>108</v>
      </c>
      <c r="J449" s="72" t="s">
        <v>21</v>
      </c>
      <c r="K449" s="72">
        <f>K451*2.5</f>
        <v>75</v>
      </c>
      <c r="L449" s="73">
        <v>0</v>
      </c>
      <c r="M449" s="74">
        <f t="shared" si="16"/>
        <v>0</v>
      </c>
    </row>
    <row r="450" spans="2:13" s="61" customFormat="1" ht="57" x14ac:dyDescent="0.2">
      <c r="B450" s="85"/>
      <c r="C450" s="86"/>
      <c r="D450" s="87"/>
      <c r="E450" s="88"/>
      <c r="F450" s="53"/>
      <c r="G450" s="53">
        <v>86</v>
      </c>
      <c r="H450" s="53"/>
      <c r="I450" s="71" t="s">
        <v>109</v>
      </c>
      <c r="J450" s="72" t="s">
        <v>21</v>
      </c>
      <c r="K450" s="72">
        <f>K452*2.5</f>
        <v>25</v>
      </c>
      <c r="L450" s="73">
        <v>0</v>
      </c>
      <c r="M450" s="74">
        <f t="shared" si="16"/>
        <v>0</v>
      </c>
    </row>
    <row r="451" spans="2:13" s="61" customFormat="1" ht="57" x14ac:dyDescent="0.2">
      <c r="B451" s="85"/>
      <c r="C451" s="86"/>
      <c r="D451" s="87"/>
      <c r="E451" s="88"/>
      <c r="F451" s="53"/>
      <c r="G451" s="53">
        <v>87</v>
      </c>
      <c r="H451" s="53"/>
      <c r="I451" s="71" t="s">
        <v>110</v>
      </c>
      <c r="J451" s="72" t="s">
        <v>21</v>
      </c>
      <c r="K451" s="72">
        <v>30</v>
      </c>
      <c r="L451" s="73">
        <v>0</v>
      </c>
      <c r="M451" s="74">
        <f t="shared" si="16"/>
        <v>0</v>
      </c>
    </row>
    <row r="452" spans="2:13" s="61" customFormat="1" ht="57" x14ac:dyDescent="0.2">
      <c r="B452" s="85"/>
      <c r="C452" s="86"/>
      <c r="D452" s="87"/>
      <c r="E452" s="88"/>
      <c r="F452" s="53"/>
      <c r="G452" s="53">
        <v>88</v>
      </c>
      <c r="H452" s="53"/>
      <c r="I452" s="71" t="s">
        <v>130</v>
      </c>
      <c r="J452" s="72" t="s">
        <v>21</v>
      </c>
      <c r="K452" s="72">
        <v>10</v>
      </c>
      <c r="L452" s="73">
        <v>0</v>
      </c>
      <c r="M452" s="74">
        <f t="shared" si="16"/>
        <v>0</v>
      </c>
    </row>
    <row r="453" spans="2:13" s="61" customFormat="1" ht="42.75" x14ac:dyDescent="0.2">
      <c r="B453" s="85"/>
      <c r="C453" s="86"/>
      <c r="D453" s="87"/>
      <c r="E453" s="88"/>
      <c r="F453" s="53"/>
      <c r="G453" s="53">
        <v>89</v>
      </c>
      <c r="H453" s="53"/>
      <c r="I453" s="71" t="s">
        <v>112</v>
      </c>
      <c r="J453" s="72" t="s">
        <v>21</v>
      </c>
      <c r="K453" s="72">
        <v>27</v>
      </c>
      <c r="L453" s="73">
        <v>0</v>
      </c>
      <c r="M453" s="74">
        <f t="shared" si="16"/>
        <v>0</v>
      </c>
    </row>
    <row r="454" spans="2:13" s="61" customFormat="1" ht="42.75" x14ac:dyDescent="0.2">
      <c r="B454" s="85"/>
      <c r="C454" s="86"/>
      <c r="D454" s="87"/>
      <c r="E454" s="88"/>
      <c r="F454" s="53"/>
      <c r="G454" s="53">
        <v>90</v>
      </c>
      <c r="H454" s="53"/>
      <c r="I454" s="71" t="s">
        <v>114</v>
      </c>
      <c r="J454" s="72" t="s">
        <v>21</v>
      </c>
      <c r="K454" s="72">
        <v>10</v>
      </c>
      <c r="L454" s="73">
        <v>0</v>
      </c>
      <c r="M454" s="74">
        <f t="shared" si="16"/>
        <v>0</v>
      </c>
    </row>
    <row r="455" spans="2:13" s="61" customFormat="1" ht="42.75" x14ac:dyDescent="0.2">
      <c r="B455" s="85"/>
      <c r="C455" s="86"/>
      <c r="D455" s="87"/>
      <c r="E455" s="88"/>
      <c r="F455" s="53"/>
      <c r="G455" s="53">
        <v>91</v>
      </c>
      <c r="H455" s="53"/>
      <c r="I455" s="71" t="s">
        <v>115</v>
      </c>
      <c r="J455" s="72" t="s">
        <v>21</v>
      </c>
      <c r="K455" s="72">
        <v>2</v>
      </c>
      <c r="L455" s="73">
        <v>0</v>
      </c>
      <c r="M455" s="74">
        <f t="shared" si="16"/>
        <v>0</v>
      </c>
    </row>
    <row r="456" spans="2:13" s="61" customFormat="1" ht="42.75" x14ac:dyDescent="0.2">
      <c r="B456" s="85"/>
      <c r="C456" s="86"/>
      <c r="D456" s="87"/>
      <c r="E456" s="88"/>
      <c r="F456" s="53"/>
      <c r="G456" s="53">
        <v>92</v>
      </c>
      <c r="H456" s="53"/>
      <c r="I456" s="71" t="s">
        <v>100</v>
      </c>
      <c r="J456" s="72" t="s">
        <v>21</v>
      </c>
      <c r="K456" s="72">
        <v>144</v>
      </c>
      <c r="L456" s="73">
        <v>0</v>
      </c>
      <c r="M456" s="74">
        <f t="shared" si="16"/>
        <v>0</v>
      </c>
    </row>
    <row r="457" spans="2:13" s="61" customFormat="1" ht="42.75" x14ac:dyDescent="0.2">
      <c r="B457" s="85"/>
      <c r="C457" s="86"/>
      <c r="D457" s="87"/>
      <c r="E457" s="88"/>
      <c r="F457" s="53"/>
      <c r="G457" s="53">
        <v>93</v>
      </c>
      <c r="H457" s="53"/>
      <c r="I457" s="71" t="s">
        <v>101</v>
      </c>
      <c r="J457" s="72" t="s">
        <v>21</v>
      </c>
      <c r="K457" s="72">
        <v>48</v>
      </c>
      <c r="L457" s="73">
        <v>0</v>
      </c>
      <c r="M457" s="74">
        <f t="shared" si="16"/>
        <v>0</v>
      </c>
    </row>
    <row r="458" spans="2:13" s="61" customFormat="1" ht="42.75" x14ac:dyDescent="0.2">
      <c r="B458" s="85"/>
      <c r="C458" s="86"/>
      <c r="D458" s="87"/>
      <c r="E458" s="88"/>
      <c r="F458" s="53"/>
      <c r="G458" s="53">
        <v>94</v>
      </c>
      <c r="H458" s="53"/>
      <c r="I458" s="71" t="s">
        <v>102</v>
      </c>
      <c r="J458" s="72" t="s">
        <v>21</v>
      </c>
      <c r="K458" s="72">
        <v>192</v>
      </c>
      <c r="L458" s="73">
        <v>0</v>
      </c>
      <c r="M458" s="74">
        <f t="shared" si="16"/>
        <v>0</v>
      </c>
    </row>
    <row r="459" spans="2:13" s="61" customFormat="1" ht="57" x14ac:dyDescent="0.2">
      <c r="B459" s="85"/>
      <c r="C459" s="86"/>
      <c r="D459" s="87"/>
      <c r="E459" s="88"/>
      <c r="F459" s="53"/>
      <c r="G459" s="53">
        <v>95</v>
      </c>
      <c r="H459" s="53"/>
      <c r="I459" s="71" t="s">
        <v>282</v>
      </c>
      <c r="J459" s="72" t="s">
        <v>46</v>
      </c>
      <c r="K459" s="72">
        <v>339</v>
      </c>
      <c r="L459" s="73">
        <v>0</v>
      </c>
      <c r="M459" s="74">
        <f t="shared" si="16"/>
        <v>0</v>
      </c>
    </row>
    <row r="460" spans="2:13" s="61" customFormat="1" ht="42.75" x14ac:dyDescent="0.2">
      <c r="B460" s="85"/>
      <c r="C460" s="86"/>
      <c r="D460" s="87"/>
      <c r="E460" s="88"/>
      <c r="F460" s="53"/>
      <c r="G460" s="53">
        <v>96</v>
      </c>
      <c r="H460" s="53"/>
      <c r="I460" s="71" t="s">
        <v>265</v>
      </c>
      <c r="J460" s="72" t="s">
        <v>46</v>
      </c>
      <c r="K460" s="72">
        <v>118</v>
      </c>
      <c r="L460" s="73">
        <v>0</v>
      </c>
      <c r="M460" s="74">
        <f t="shared" si="16"/>
        <v>0</v>
      </c>
    </row>
    <row r="461" spans="2:13" s="61" customFormat="1" ht="57" x14ac:dyDescent="0.2">
      <c r="B461" s="85"/>
      <c r="C461" s="86"/>
      <c r="D461" s="87"/>
      <c r="E461" s="88"/>
      <c r="F461" s="53"/>
      <c r="G461" s="53">
        <v>97</v>
      </c>
      <c r="H461" s="53"/>
      <c r="I461" s="71" t="s">
        <v>103</v>
      </c>
      <c r="J461" s="72" t="s">
        <v>21</v>
      </c>
      <c r="K461" s="72">
        <v>2</v>
      </c>
      <c r="L461" s="73">
        <v>0</v>
      </c>
      <c r="M461" s="74">
        <f t="shared" si="16"/>
        <v>0</v>
      </c>
    </row>
    <row r="462" spans="2:13" s="61" customFormat="1" ht="71.25" x14ac:dyDescent="0.2">
      <c r="B462" s="85"/>
      <c r="C462" s="86"/>
      <c r="D462" s="87"/>
      <c r="E462" s="88"/>
      <c r="F462" s="53"/>
      <c r="G462" s="53">
        <v>98</v>
      </c>
      <c r="H462" s="53"/>
      <c r="I462" s="71" t="s">
        <v>230</v>
      </c>
      <c r="J462" s="72" t="s">
        <v>45</v>
      </c>
      <c r="K462" s="72">
        <v>81</v>
      </c>
      <c r="L462" s="73">
        <v>0</v>
      </c>
      <c r="M462" s="74">
        <f t="shared" si="16"/>
        <v>0</v>
      </c>
    </row>
    <row r="463" spans="2:13" s="61" customFormat="1" ht="57" x14ac:dyDescent="0.2">
      <c r="B463" s="85"/>
      <c r="C463" s="86"/>
      <c r="D463" s="87"/>
      <c r="E463" s="88"/>
      <c r="F463" s="53"/>
      <c r="G463" s="53">
        <v>99</v>
      </c>
      <c r="H463" s="53"/>
      <c r="I463" s="71" t="s">
        <v>229</v>
      </c>
      <c r="J463" s="72" t="s">
        <v>45</v>
      </c>
      <c r="K463" s="72">
        <v>28.000000000000004</v>
      </c>
      <c r="L463" s="73">
        <v>0</v>
      </c>
      <c r="M463" s="74">
        <f t="shared" si="16"/>
        <v>0</v>
      </c>
    </row>
    <row r="464" spans="2:13" s="61" customFormat="1" ht="57" x14ac:dyDescent="0.2">
      <c r="B464" s="85"/>
      <c r="C464" s="86"/>
      <c r="D464" s="87"/>
      <c r="E464" s="88"/>
      <c r="F464" s="53"/>
      <c r="G464" s="53">
        <v>100</v>
      </c>
      <c r="H464" s="53"/>
      <c r="I464" s="71" t="s">
        <v>104</v>
      </c>
      <c r="J464" s="72" t="s">
        <v>21</v>
      </c>
      <c r="K464" s="72">
        <v>56.000000000000007</v>
      </c>
      <c r="L464" s="73">
        <v>0</v>
      </c>
      <c r="M464" s="74">
        <f t="shared" si="16"/>
        <v>0</v>
      </c>
    </row>
    <row r="465" spans="2:13" s="61" customFormat="1" ht="57" x14ac:dyDescent="0.2">
      <c r="B465" s="85"/>
      <c r="C465" s="86"/>
      <c r="D465" s="87"/>
      <c r="E465" s="88"/>
      <c r="F465" s="53"/>
      <c r="G465" s="53">
        <v>101</v>
      </c>
      <c r="H465" s="53"/>
      <c r="I465" s="71" t="s">
        <v>105</v>
      </c>
      <c r="J465" s="72" t="s">
        <v>21</v>
      </c>
      <c r="K465" s="72">
        <v>162</v>
      </c>
      <c r="L465" s="73">
        <v>0</v>
      </c>
      <c r="M465" s="74">
        <f t="shared" si="16"/>
        <v>0</v>
      </c>
    </row>
    <row r="466" spans="2:13" s="61" customFormat="1" ht="57" x14ac:dyDescent="0.2">
      <c r="B466" s="85"/>
      <c r="C466" s="86"/>
      <c r="D466" s="87"/>
      <c r="E466" s="88"/>
      <c r="F466" s="53"/>
      <c r="G466" s="53">
        <v>102</v>
      </c>
      <c r="H466" s="53"/>
      <c r="I466" s="71" t="s">
        <v>106</v>
      </c>
      <c r="J466" s="72" t="s">
        <v>21</v>
      </c>
      <c r="K466" s="72">
        <v>32</v>
      </c>
      <c r="L466" s="73">
        <v>0</v>
      </c>
      <c r="M466" s="74">
        <f t="shared" si="16"/>
        <v>0</v>
      </c>
    </row>
    <row r="467" spans="2:13" s="61" customFormat="1" ht="57" x14ac:dyDescent="0.2">
      <c r="B467" s="85"/>
      <c r="C467" s="86"/>
      <c r="D467" s="87"/>
      <c r="E467" s="88"/>
      <c r="F467" s="53"/>
      <c r="G467" s="53">
        <v>103</v>
      </c>
      <c r="H467" s="53"/>
      <c r="I467" s="71" t="s">
        <v>107</v>
      </c>
      <c r="J467" s="72" t="s">
        <v>21</v>
      </c>
      <c r="K467" s="72">
        <v>12</v>
      </c>
      <c r="L467" s="73">
        <v>0</v>
      </c>
      <c r="M467" s="74">
        <f t="shared" si="16"/>
        <v>0</v>
      </c>
    </row>
    <row r="468" spans="2:13" s="61" customFormat="1" ht="57" x14ac:dyDescent="0.2">
      <c r="B468" s="85"/>
      <c r="C468" s="86"/>
      <c r="D468" s="87"/>
      <c r="E468" s="88"/>
      <c r="F468" s="53"/>
      <c r="G468" s="53">
        <v>104</v>
      </c>
      <c r="H468" s="53"/>
      <c r="I468" s="71" t="s">
        <v>108</v>
      </c>
      <c r="J468" s="72" t="s">
        <v>21</v>
      </c>
      <c r="K468" s="72">
        <v>84.000000000000014</v>
      </c>
      <c r="L468" s="73">
        <v>0</v>
      </c>
      <c r="M468" s="74">
        <f t="shared" si="16"/>
        <v>0</v>
      </c>
    </row>
    <row r="469" spans="2:13" s="61" customFormat="1" ht="57" x14ac:dyDescent="0.2">
      <c r="B469" s="85"/>
      <c r="C469" s="86"/>
      <c r="D469" s="87"/>
      <c r="E469" s="88"/>
      <c r="F469" s="53"/>
      <c r="G469" s="53">
        <v>105</v>
      </c>
      <c r="H469" s="53"/>
      <c r="I469" s="71" t="s">
        <v>109</v>
      </c>
      <c r="J469" s="72" t="s">
        <v>21</v>
      </c>
      <c r="K469" s="72">
        <v>28.000000000000004</v>
      </c>
      <c r="L469" s="73">
        <v>0</v>
      </c>
      <c r="M469" s="74">
        <f t="shared" si="16"/>
        <v>0</v>
      </c>
    </row>
    <row r="470" spans="2:13" s="61" customFormat="1" ht="57" x14ac:dyDescent="0.2">
      <c r="B470" s="85"/>
      <c r="C470" s="86"/>
      <c r="D470" s="87"/>
      <c r="E470" s="88"/>
      <c r="F470" s="53"/>
      <c r="G470" s="53">
        <v>106</v>
      </c>
      <c r="H470" s="53"/>
      <c r="I470" s="71" t="s">
        <v>110</v>
      </c>
      <c r="J470" s="72" t="s">
        <v>21</v>
      </c>
      <c r="K470" s="72">
        <v>24</v>
      </c>
      <c r="L470" s="73">
        <v>0</v>
      </c>
      <c r="M470" s="74">
        <f t="shared" si="16"/>
        <v>0</v>
      </c>
    </row>
    <row r="471" spans="2:13" s="61" customFormat="1" ht="57" x14ac:dyDescent="0.2">
      <c r="B471" s="85"/>
      <c r="C471" s="86"/>
      <c r="D471" s="87"/>
      <c r="E471" s="88"/>
      <c r="F471" s="53"/>
      <c r="G471" s="53">
        <v>107</v>
      </c>
      <c r="H471" s="53"/>
      <c r="I471" s="71" t="s">
        <v>130</v>
      </c>
      <c r="J471" s="72" t="s">
        <v>21</v>
      </c>
      <c r="K471" s="72">
        <v>12</v>
      </c>
      <c r="L471" s="73">
        <v>0</v>
      </c>
      <c r="M471" s="74">
        <f t="shared" si="16"/>
        <v>0</v>
      </c>
    </row>
    <row r="472" spans="2:13" s="61" customFormat="1" ht="42.75" x14ac:dyDescent="0.2">
      <c r="B472" s="85"/>
      <c r="C472" s="86"/>
      <c r="D472" s="87"/>
      <c r="E472" s="88"/>
      <c r="F472" s="53"/>
      <c r="G472" s="53">
        <v>108</v>
      </c>
      <c r="H472" s="53"/>
      <c r="I472" s="71" t="s">
        <v>112</v>
      </c>
      <c r="J472" s="72" t="s">
        <v>21</v>
      </c>
      <c r="K472" s="72">
        <v>24</v>
      </c>
      <c r="L472" s="73">
        <v>0</v>
      </c>
      <c r="M472" s="74">
        <f t="shared" si="16"/>
        <v>0</v>
      </c>
    </row>
    <row r="473" spans="2:13" s="61" customFormat="1" ht="42.75" x14ac:dyDescent="0.2">
      <c r="B473" s="85"/>
      <c r="C473" s="86"/>
      <c r="D473" s="87"/>
      <c r="E473" s="88"/>
      <c r="F473" s="53"/>
      <c r="G473" s="53">
        <v>109</v>
      </c>
      <c r="H473" s="53"/>
      <c r="I473" s="71" t="s">
        <v>115</v>
      </c>
      <c r="J473" s="72" t="s">
        <v>21</v>
      </c>
      <c r="K473" s="72">
        <v>2</v>
      </c>
      <c r="L473" s="73">
        <v>0</v>
      </c>
      <c r="M473" s="74">
        <f t="shared" si="16"/>
        <v>0</v>
      </c>
    </row>
    <row r="474" spans="2:13" s="61" customFormat="1" ht="42.75" x14ac:dyDescent="0.2">
      <c r="B474" s="85"/>
      <c r="C474" s="86"/>
      <c r="D474" s="87"/>
      <c r="E474" s="88"/>
      <c r="F474" s="53"/>
      <c r="G474" s="53">
        <v>110</v>
      </c>
      <c r="H474" s="53"/>
      <c r="I474" s="71" t="s">
        <v>100</v>
      </c>
      <c r="J474" s="72" t="s">
        <v>21</v>
      </c>
      <c r="K474" s="72">
        <v>162</v>
      </c>
      <c r="L474" s="73">
        <v>0</v>
      </c>
      <c r="M474" s="74">
        <f t="shared" si="16"/>
        <v>0</v>
      </c>
    </row>
    <row r="475" spans="2:13" s="61" customFormat="1" ht="42.75" x14ac:dyDescent="0.2">
      <c r="B475" s="85"/>
      <c r="C475" s="86"/>
      <c r="D475" s="87"/>
      <c r="E475" s="88"/>
      <c r="F475" s="53"/>
      <c r="G475" s="53">
        <v>111</v>
      </c>
      <c r="H475" s="53"/>
      <c r="I475" s="71" t="s">
        <v>101</v>
      </c>
      <c r="J475" s="72" t="s">
        <v>21</v>
      </c>
      <c r="K475" s="72">
        <v>54</v>
      </c>
      <c r="L475" s="73">
        <v>0</v>
      </c>
      <c r="M475" s="74">
        <f t="shared" si="16"/>
        <v>0</v>
      </c>
    </row>
    <row r="476" spans="2:13" s="61" customFormat="1" ht="42.75" x14ac:dyDescent="0.2">
      <c r="B476" s="85"/>
      <c r="C476" s="86"/>
      <c r="D476" s="87"/>
      <c r="E476" s="88"/>
      <c r="F476" s="53"/>
      <c r="G476" s="53">
        <v>112</v>
      </c>
      <c r="H476" s="53"/>
      <c r="I476" s="71" t="s">
        <v>102</v>
      </c>
      <c r="J476" s="72" t="s">
        <v>21</v>
      </c>
      <c r="K476" s="72">
        <v>216</v>
      </c>
      <c r="L476" s="73">
        <v>0</v>
      </c>
      <c r="M476" s="74">
        <f t="shared" si="16"/>
        <v>0</v>
      </c>
    </row>
    <row r="477" spans="2:13" s="61" customFormat="1" ht="57" x14ac:dyDescent="0.2">
      <c r="B477" s="85"/>
      <c r="C477" s="86"/>
      <c r="D477" s="87"/>
      <c r="E477" s="88"/>
      <c r="F477" s="53"/>
      <c r="G477" s="53">
        <v>113</v>
      </c>
      <c r="H477" s="53"/>
      <c r="I477" s="71" t="s">
        <v>264</v>
      </c>
      <c r="J477" s="72" t="s">
        <v>46</v>
      </c>
      <c r="K477" s="72">
        <v>378</v>
      </c>
      <c r="L477" s="73">
        <v>0</v>
      </c>
      <c r="M477" s="74">
        <f t="shared" si="16"/>
        <v>0</v>
      </c>
    </row>
    <row r="478" spans="2:13" s="61" customFormat="1" ht="42.75" x14ac:dyDescent="0.2">
      <c r="B478" s="85"/>
      <c r="C478" s="86"/>
      <c r="D478" s="87"/>
      <c r="E478" s="88"/>
      <c r="F478" s="53"/>
      <c r="G478" s="53">
        <v>114</v>
      </c>
      <c r="H478" s="53"/>
      <c r="I478" s="71" t="s">
        <v>265</v>
      </c>
      <c r="J478" s="72" t="s">
        <v>46</v>
      </c>
      <c r="K478" s="72">
        <v>133</v>
      </c>
      <c r="L478" s="73">
        <v>0</v>
      </c>
      <c r="M478" s="74">
        <f t="shared" si="16"/>
        <v>0</v>
      </c>
    </row>
    <row r="479" spans="2:13" s="61" customFormat="1" ht="57" x14ac:dyDescent="0.2">
      <c r="B479" s="85"/>
      <c r="C479" s="86"/>
      <c r="D479" s="87"/>
      <c r="E479" s="88"/>
      <c r="F479" s="53"/>
      <c r="G479" s="53">
        <v>115</v>
      </c>
      <c r="H479" s="53"/>
      <c r="I479" s="71" t="s">
        <v>103</v>
      </c>
      <c r="J479" s="72" t="s">
        <v>21</v>
      </c>
      <c r="K479" s="72">
        <v>2</v>
      </c>
      <c r="L479" s="73">
        <v>0</v>
      </c>
      <c r="M479" s="74">
        <f t="shared" si="16"/>
        <v>0</v>
      </c>
    </row>
    <row r="480" spans="2:13" s="61" customFormat="1" ht="71.25" x14ac:dyDescent="0.2">
      <c r="B480" s="85"/>
      <c r="C480" s="86"/>
      <c r="D480" s="87"/>
      <c r="E480" s="88"/>
      <c r="F480" s="53"/>
      <c r="G480" s="53">
        <v>116</v>
      </c>
      <c r="H480" s="53"/>
      <c r="I480" s="71" t="s">
        <v>230</v>
      </c>
      <c r="J480" s="72" t="s">
        <v>45</v>
      </c>
      <c r="K480" s="72">
        <v>28</v>
      </c>
      <c r="L480" s="73">
        <v>0</v>
      </c>
      <c r="M480" s="74">
        <f t="shared" si="16"/>
        <v>0</v>
      </c>
    </row>
    <row r="481" spans="2:13" s="61" customFormat="1" ht="57" x14ac:dyDescent="0.2">
      <c r="B481" s="85"/>
      <c r="C481" s="86"/>
      <c r="D481" s="87"/>
      <c r="E481" s="88"/>
      <c r="F481" s="53"/>
      <c r="G481" s="53">
        <v>117</v>
      </c>
      <c r="H481" s="53"/>
      <c r="I481" s="71" t="s">
        <v>229</v>
      </c>
      <c r="J481" s="72" t="s">
        <v>45</v>
      </c>
      <c r="K481" s="72">
        <v>10</v>
      </c>
      <c r="L481" s="73">
        <v>0</v>
      </c>
      <c r="M481" s="74">
        <f t="shared" si="16"/>
        <v>0</v>
      </c>
    </row>
    <row r="482" spans="2:13" s="61" customFormat="1" ht="57" x14ac:dyDescent="0.2">
      <c r="B482" s="85"/>
      <c r="C482" s="86"/>
      <c r="D482" s="87"/>
      <c r="E482" s="88"/>
      <c r="F482" s="53"/>
      <c r="G482" s="53">
        <v>118</v>
      </c>
      <c r="H482" s="53"/>
      <c r="I482" s="71" t="s">
        <v>104</v>
      </c>
      <c r="J482" s="72" t="s">
        <v>21</v>
      </c>
      <c r="K482" s="72">
        <v>57</v>
      </c>
      <c r="L482" s="73">
        <v>0</v>
      </c>
      <c r="M482" s="74">
        <f t="shared" si="16"/>
        <v>0</v>
      </c>
    </row>
    <row r="483" spans="2:13" s="61" customFormat="1" ht="57" x14ac:dyDescent="0.2">
      <c r="B483" s="85"/>
      <c r="C483" s="86"/>
      <c r="D483" s="87"/>
      <c r="E483" s="88"/>
      <c r="F483" s="53"/>
      <c r="G483" s="53">
        <v>119</v>
      </c>
      <c r="H483" s="53"/>
      <c r="I483" s="71" t="s">
        <v>105</v>
      </c>
      <c r="J483" s="72" t="s">
        <v>21</v>
      </c>
      <c r="K483" s="72">
        <v>20</v>
      </c>
      <c r="L483" s="73">
        <v>0</v>
      </c>
      <c r="M483" s="74">
        <f t="shared" si="16"/>
        <v>0</v>
      </c>
    </row>
    <row r="484" spans="2:13" s="61" customFormat="1" ht="57" x14ac:dyDescent="0.2">
      <c r="B484" s="85"/>
      <c r="C484" s="86"/>
      <c r="D484" s="87"/>
      <c r="E484" s="88"/>
      <c r="F484" s="53"/>
      <c r="G484" s="53">
        <v>120</v>
      </c>
      <c r="H484" s="53"/>
      <c r="I484" s="71" t="s">
        <v>106</v>
      </c>
      <c r="J484" s="72" t="s">
        <v>21</v>
      </c>
      <c r="K484" s="72">
        <v>10</v>
      </c>
      <c r="L484" s="73">
        <v>0</v>
      </c>
      <c r="M484" s="74">
        <f t="shared" si="16"/>
        <v>0</v>
      </c>
    </row>
    <row r="485" spans="2:13" s="61" customFormat="1" ht="57" x14ac:dyDescent="0.2">
      <c r="B485" s="85"/>
      <c r="C485" s="86"/>
      <c r="D485" s="87"/>
      <c r="E485" s="88"/>
      <c r="F485" s="53"/>
      <c r="G485" s="53">
        <v>121</v>
      </c>
      <c r="H485" s="53"/>
      <c r="I485" s="71" t="s">
        <v>107</v>
      </c>
      <c r="J485" s="72" t="s">
        <v>21</v>
      </c>
      <c r="K485" s="72">
        <v>5</v>
      </c>
      <c r="L485" s="73">
        <v>0</v>
      </c>
      <c r="M485" s="74">
        <f t="shared" si="16"/>
        <v>0</v>
      </c>
    </row>
    <row r="486" spans="2:13" s="61" customFormat="1" ht="57" x14ac:dyDescent="0.2">
      <c r="B486" s="85"/>
      <c r="C486" s="86"/>
      <c r="D486" s="87"/>
      <c r="E486" s="88"/>
      <c r="F486" s="53"/>
      <c r="G486" s="53">
        <v>122</v>
      </c>
      <c r="H486" s="53"/>
      <c r="I486" s="71" t="s">
        <v>108</v>
      </c>
      <c r="J486" s="72" t="s">
        <v>21</v>
      </c>
      <c r="K486" s="72">
        <v>30</v>
      </c>
      <c r="L486" s="73">
        <v>0</v>
      </c>
      <c r="M486" s="74">
        <f t="shared" si="16"/>
        <v>0</v>
      </c>
    </row>
    <row r="487" spans="2:13" s="61" customFormat="1" ht="57" x14ac:dyDescent="0.2">
      <c r="B487" s="85"/>
      <c r="C487" s="86"/>
      <c r="D487" s="87"/>
      <c r="E487" s="88"/>
      <c r="F487" s="53"/>
      <c r="G487" s="53">
        <v>123</v>
      </c>
      <c r="H487" s="53"/>
      <c r="I487" s="71" t="s">
        <v>109</v>
      </c>
      <c r="J487" s="72" t="s">
        <v>21</v>
      </c>
      <c r="K487" s="72">
        <v>12</v>
      </c>
      <c r="L487" s="73">
        <v>0</v>
      </c>
      <c r="M487" s="74">
        <f t="shared" si="16"/>
        <v>0</v>
      </c>
    </row>
    <row r="488" spans="2:13" s="61" customFormat="1" ht="57" x14ac:dyDescent="0.2">
      <c r="B488" s="85"/>
      <c r="C488" s="86"/>
      <c r="D488" s="87"/>
      <c r="E488" s="88"/>
      <c r="F488" s="53"/>
      <c r="G488" s="53">
        <v>124</v>
      </c>
      <c r="H488" s="53"/>
      <c r="I488" s="71" t="s">
        <v>110</v>
      </c>
      <c r="J488" s="72" t="s">
        <v>21</v>
      </c>
      <c r="K488" s="72">
        <v>12</v>
      </c>
      <c r="L488" s="73">
        <v>0</v>
      </c>
      <c r="M488" s="74">
        <f t="shared" si="16"/>
        <v>0</v>
      </c>
    </row>
    <row r="489" spans="2:13" s="61" customFormat="1" ht="57" x14ac:dyDescent="0.2">
      <c r="B489" s="85"/>
      <c r="C489" s="86"/>
      <c r="D489" s="87"/>
      <c r="E489" s="88"/>
      <c r="F489" s="53"/>
      <c r="G489" s="53">
        <v>125</v>
      </c>
      <c r="H489" s="53"/>
      <c r="I489" s="71" t="s">
        <v>130</v>
      </c>
      <c r="J489" s="72" t="s">
        <v>21</v>
      </c>
      <c r="K489" s="72">
        <v>4</v>
      </c>
      <c r="L489" s="73">
        <v>0</v>
      </c>
      <c r="M489" s="74">
        <f t="shared" si="16"/>
        <v>0</v>
      </c>
    </row>
    <row r="490" spans="2:13" s="61" customFormat="1" ht="42.75" x14ac:dyDescent="0.2">
      <c r="B490" s="85"/>
      <c r="C490" s="86"/>
      <c r="D490" s="87"/>
      <c r="E490" s="88"/>
      <c r="F490" s="53"/>
      <c r="G490" s="53">
        <v>126</v>
      </c>
      <c r="H490" s="53"/>
      <c r="I490" s="71" t="s">
        <v>112</v>
      </c>
      <c r="J490" s="72" t="s">
        <v>21</v>
      </c>
      <c r="K490" s="72">
        <v>12</v>
      </c>
      <c r="L490" s="73">
        <v>0</v>
      </c>
      <c r="M490" s="74">
        <f t="shared" si="16"/>
        <v>0</v>
      </c>
    </row>
    <row r="491" spans="2:13" s="61" customFormat="1" ht="42.75" x14ac:dyDescent="0.2">
      <c r="B491" s="85"/>
      <c r="C491" s="86"/>
      <c r="D491" s="87"/>
      <c r="E491" s="88"/>
      <c r="F491" s="53"/>
      <c r="G491" s="53">
        <v>127</v>
      </c>
      <c r="H491" s="53"/>
      <c r="I491" s="71" t="s">
        <v>115</v>
      </c>
      <c r="J491" s="72" t="s">
        <v>21</v>
      </c>
      <c r="K491" s="72">
        <v>1</v>
      </c>
      <c r="L491" s="73">
        <v>0</v>
      </c>
      <c r="M491" s="74">
        <f t="shared" si="16"/>
        <v>0</v>
      </c>
    </row>
    <row r="492" spans="2:13" s="61" customFormat="1" ht="42.75" x14ac:dyDescent="0.2">
      <c r="B492" s="85"/>
      <c r="C492" s="86"/>
      <c r="D492" s="87"/>
      <c r="E492" s="88"/>
      <c r="F492" s="53"/>
      <c r="G492" s="53">
        <v>128</v>
      </c>
      <c r="H492" s="53"/>
      <c r="I492" s="71" t="s">
        <v>100</v>
      </c>
      <c r="J492" s="72" t="s">
        <v>21</v>
      </c>
      <c r="K492" s="72">
        <v>56</v>
      </c>
      <c r="L492" s="73">
        <v>0</v>
      </c>
      <c r="M492" s="74">
        <f t="shared" si="16"/>
        <v>0</v>
      </c>
    </row>
    <row r="493" spans="2:13" s="61" customFormat="1" ht="42.75" x14ac:dyDescent="0.2">
      <c r="B493" s="85"/>
      <c r="C493" s="86"/>
      <c r="D493" s="87"/>
      <c r="E493" s="88"/>
      <c r="F493" s="53"/>
      <c r="G493" s="53">
        <v>129</v>
      </c>
      <c r="H493" s="53"/>
      <c r="I493" s="71" t="s">
        <v>101</v>
      </c>
      <c r="J493" s="72" t="s">
        <v>21</v>
      </c>
      <c r="K493" s="72">
        <v>20</v>
      </c>
      <c r="L493" s="73">
        <v>0</v>
      </c>
      <c r="M493" s="74">
        <f t="shared" ref="M493:M516" si="17">L493*K493</f>
        <v>0</v>
      </c>
    </row>
    <row r="494" spans="2:13" s="61" customFormat="1" ht="42.75" x14ac:dyDescent="0.2">
      <c r="B494" s="85"/>
      <c r="C494" s="86"/>
      <c r="D494" s="87"/>
      <c r="E494" s="88"/>
      <c r="F494" s="53"/>
      <c r="G494" s="53">
        <v>130</v>
      </c>
      <c r="H494" s="53"/>
      <c r="I494" s="71" t="s">
        <v>102</v>
      </c>
      <c r="J494" s="72" t="s">
        <v>21</v>
      </c>
      <c r="K494" s="72">
        <v>76</v>
      </c>
      <c r="L494" s="73">
        <v>0</v>
      </c>
      <c r="M494" s="74">
        <f t="shared" si="17"/>
        <v>0</v>
      </c>
    </row>
    <row r="495" spans="2:13" s="61" customFormat="1" ht="57" x14ac:dyDescent="0.2">
      <c r="B495" s="85"/>
      <c r="C495" s="86"/>
      <c r="D495" s="87"/>
      <c r="E495" s="88"/>
      <c r="F495" s="53"/>
      <c r="G495" s="53">
        <v>131</v>
      </c>
      <c r="H495" s="53"/>
      <c r="I495" s="71" t="s">
        <v>264</v>
      </c>
      <c r="J495" s="72" t="s">
        <v>46</v>
      </c>
      <c r="K495" s="72">
        <v>133</v>
      </c>
      <c r="L495" s="73">
        <v>0</v>
      </c>
      <c r="M495" s="74">
        <f t="shared" si="17"/>
        <v>0</v>
      </c>
    </row>
    <row r="496" spans="2:13" s="61" customFormat="1" ht="42.75" x14ac:dyDescent="0.2">
      <c r="B496" s="85"/>
      <c r="C496" s="86"/>
      <c r="D496" s="87"/>
      <c r="E496" s="88"/>
      <c r="F496" s="53"/>
      <c r="G496" s="53">
        <v>132</v>
      </c>
      <c r="H496" s="53"/>
      <c r="I496" s="71" t="s">
        <v>273</v>
      </c>
      <c r="J496" s="72" t="s">
        <v>46</v>
      </c>
      <c r="K496" s="72">
        <v>47</v>
      </c>
      <c r="L496" s="73">
        <v>0</v>
      </c>
      <c r="M496" s="74">
        <f t="shared" si="17"/>
        <v>0</v>
      </c>
    </row>
    <row r="497" spans="2:13" s="61" customFormat="1" ht="57" x14ac:dyDescent="0.2">
      <c r="B497" s="85"/>
      <c r="C497" s="86"/>
      <c r="D497" s="87"/>
      <c r="E497" s="88"/>
      <c r="F497" s="53"/>
      <c r="G497" s="53">
        <v>133</v>
      </c>
      <c r="H497" s="53"/>
      <c r="I497" s="71" t="s">
        <v>103</v>
      </c>
      <c r="J497" s="72" t="s">
        <v>21</v>
      </c>
      <c r="K497" s="72">
        <v>1</v>
      </c>
      <c r="L497" s="73">
        <v>0</v>
      </c>
      <c r="M497" s="74">
        <f t="shared" si="17"/>
        <v>0</v>
      </c>
    </row>
    <row r="498" spans="2:13" s="61" customFormat="1" ht="71.25" x14ac:dyDescent="0.2">
      <c r="B498" s="85"/>
      <c r="C498" s="86"/>
      <c r="D498" s="87"/>
      <c r="E498" s="88"/>
      <c r="F498" s="53"/>
      <c r="G498" s="53">
        <v>134</v>
      </c>
      <c r="H498" s="53"/>
      <c r="I498" s="71" t="s">
        <v>222</v>
      </c>
      <c r="J498" s="72" t="s">
        <v>45</v>
      </c>
      <c r="K498" s="72">
        <v>38</v>
      </c>
      <c r="L498" s="73">
        <v>0</v>
      </c>
      <c r="M498" s="74">
        <f t="shared" si="17"/>
        <v>0</v>
      </c>
    </row>
    <row r="499" spans="2:13" s="61" customFormat="1" ht="57" x14ac:dyDescent="0.2">
      <c r="B499" s="85"/>
      <c r="C499" s="86"/>
      <c r="D499" s="87"/>
      <c r="E499" s="88"/>
      <c r="F499" s="53"/>
      <c r="G499" s="53">
        <v>135</v>
      </c>
      <c r="H499" s="53"/>
      <c r="I499" s="71" t="s">
        <v>104</v>
      </c>
      <c r="J499" s="72" t="s">
        <v>21</v>
      </c>
      <c r="K499" s="72">
        <v>77</v>
      </c>
      <c r="L499" s="73">
        <v>0</v>
      </c>
      <c r="M499" s="74">
        <f t="shared" si="17"/>
        <v>0</v>
      </c>
    </row>
    <row r="500" spans="2:13" s="61" customFormat="1" ht="57" x14ac:dyDescent="0.2">
      <c r="B500" s="85"/>
      <c r="C500" s="86"/>
      <c r="D500" s="87"/>
      <c r="E500" s="88"/>
      <c r="F500" s="53"/>
      <c r="G500" s="53">
        <v>136</v>
      </c>
      <c r="H500" s="53"/>
      <c r="I500" s="71" t="s">
        <v>106</v>
      </c>
      <c r="J500" s="72" t="s">
        <v>21</v>
      </c>
      <c r="K500" s="72">
        <v>14</v>
      </c>
      <c r="L500" s="73">
        <v>0</v>
      </c>
      <c r="M500" s="74">
        <f t="shared" si="17"/>
        <v>0</v>
      </c>
    </row>
    <row r="501" spans="2:13" s="61" customFormat="1" ht="57" x14ac:dyDescent="0.2">
      <c r="B501" s="85"/>
      <c r="C501" s="86"/>
      <c r="D501" s="87"/>
      <c r="E501" s="88"/>
      <c r="F501" s="53"/>
      <c r="G501" s="53">
        <v>137</v>
      </c>
      <c r="H501" s="53"/>
      <c r="I501" s="71" t="s">
        <v>108</v>
      </c>
      <c r="J501" s="72" t="s">
        <v>21</v>
      </c>
      <c r="K501" s="72">
        <v>41</v>
      </c>
      <c r="L501" s="73">
        <v>0</v>
      </c>
      <c r="M501" s="74">
        <f t="shared" si="17"/>
        <v>0</v>
      </c>
    </row>
    <row r="502" spans="2:13" s="61" customFormat="1" ht="57" x14ac:dyDescent="0.2">
      <c r="B502" s="85"/>
      <c r="C502" s="86"/>
      <c r="D502" s="87"/>
      <c r="E502" s="88"/>
      <c r="F502" s="53"/>
      <c r="G502" s="53">
        <v>138</v>
      </c>
      <c r="H502" s="53"/>
      <c r="I502" s="71" t="s">
        <v>110</v>
      </c>
      <c r="J502" s="72" t="s">
        <v>21</v>
      </c>
      <c r="K502" s="72">
        <v>17</v>
      </c>
      <c r="L502" s="73">
        <v>0</v>
      </c>
      <c r="M502" s="74">
        <f t="shared" si="17"/>
        <v>0</v>
      </c>
    </row>
    <row r="503" spans="2:13" s="61" customFormat="1" ht="42.75" x14ac:dyDescent="0.2">
      <c r="B503" s="85"/>
      <c r="C503" s="86"/>
      <c r="D503" s="87"/>
      <c r="E503" s="88"/>
      <c r="F503" s="53"/>
      <c r="G503" s="53">
        <v>139</v>
      </c>
      <c r="H503" s="53"/>
      <c r="I503" s="71" t="s">
        <v>112</v>
      </c>
      <c r="J503" s="72" t="s">
        <v>21</v>
      </c>
      <c r="K503" s="72">
        <v>17</v>
      </c>
      <c r="L503" s="73">
        <v>0</v>
      </c>
      <c r="M503" s="74">
        <f t="shared" si="17"/>
        <v>0</v>
      </c>
    </row>
    <row r="504" spans="2:13" s="61" customFormat="1" ht="42.75" x14ac:dyDescent="0.2">
      <c r="B504" s="85"/>
      <c r="C504" s="86"/>
      <c r="D504" s="87"/>
      <c r="E504" s="88"/>
      <c r="F504" s="53"/>
      <c r="G504" s="53">
        <v>140</v>
      </c>
      <c r="H504" s="53"/>
      <c r="I504" s="71" t="s">
        <v>115</v>
      </c>
      <c r="J504" s="72" t="s">
        <v>21</v>
      </c>
      <c r="K504" s="72">
        <v>1</v>
      </c>
      <c r="L504" s="73">
        <v>0</v>
      </c>
      <c r="M504" s="74">
        <f t="shared" si="17"/>
        <v>0</v>
      </c>
    </row>
    <row r="505" spans="2:13" s="61" customFormat="1" ht="57" x14ac:dyDescent="0.2">
      <c r="B505" s="85"/>
      <c r="C505" s="86"/>
      <c r="D505" s="87"/>
      <c r="E505" s="88"/>
      <c r="F505" s="53"/>
      <c r="G505" s="53">
        <v>141</v>
      </c>
      <c r="H505" s="53"/>
      <c r="I505" s="71" t="s">
        <v>264</v>
      </c>
      <c r="J505" s="72" t="s">
        <v>46</v>
      </c>
      <c r="K505" s="72">
        <v>180</v>
      </c>
      <c r="L505" s="73">
        <v>0</v>
      </c>
      <c r="M505" s="74">
        <f t="shared" si="17"/>
        <v>0</v>
      </c>
    </row>
    <row r="506" spans="2:13" s="61" customFormat="1" ht="42.75" x14ac:dyDescent="0.2">
      <c r="B506" s="85"/>
      <c r="C506" s="86"/>
      <c r="D506" s="87"/>
      <c r="E506" s="88"/>
      <c r="F506" s="53"/>
      <c r="G506" s="53">
        <v>142</v>
      </c>
      <c r="H506" s="53"/>
      <c r="I506" s="71" t="s">
        <v>265</v>
      </c>
      <c r="J506" s="72" t="s">
        <v>46</v>
      </c>
      <c r="K506" s="72">
        <v>64</v>
      </c>
      <c r="L506" s="73">
        <v>0</v>
      </c>
      <c r="M506" s="74">
        <f t="shared" si="17"/>
        <v>0</v>
      </c>
    </row>
    <row r="507" spans="2:13" s="61" customFormat="1" ht="57" x14ac:dyDescent="0.2">
      <c r="B507" s="85"/>
      <c r="C507" s="86"/>
      <c r="D507" s="87"/>
      <c r="E507" s="88"/>
      <c r="F507" s="53"/>
      <c r="G507" s="53">
        <v>143</v>
      </c>
      <c r="H507" s="53"/>
      <c r="I507" s="71" t="s">
        <v>103</v>
      </c>
      <c r="J507" s="72" t="s">
        <v>21</v>
      </c>
      <c r="K507" s="72">
        <v>1</v>
      </c>
      <c r="L507" s="73">
        <v>0</v>
      </c>
      <c r="M507" s="74">
        <f t="shared" si="17"/>
        <v>0</v>
      </c>
    </row>
    <row r="508" spans="2:13" s="61" customFormat="1" ht="57" x14ac:dyDescent="0.2">
      <c r="B508" s="85"/>
      <c r="C508" s="86"/>
      <c r="D508" s="87"/>
      <c r="E508" s="88"/>
      <c r="F508" s="53"/>
      <c r="G508" s="53">
        <v>144</v>
      </c>
      <c r="H508" s="53"/>
      <c r="I508" s="71" t="s">
        <v>237</v>
      </c>
      <c r="J508" s="72" t="s">
        <v>45</v>
      </c>
      <c r="K508" s="72">
        <v>29</v>
      </c>
      <c r="L508" s="73">
        <v>0</v>
      </c>
      <c r="M508" s="74">
        <f t="shared" si="17"/>
        <v>0</v>
      </c>
    </row>
    <row r="509" spans="2:13" s="61" customFormat="1" ht="57" x14ac:dyDescent="0.2">
      <c r="B509" s="85"/>
      <c r="C509" s="86"/>
      <c r="D509" s="87"/>
      <c r="E509" s="88"/>
      <c r="F509" s="53"/>
      <c r="G509" s="53">
        <v>145</v>
      </c>
      <c r="H509" s="53"/>
      <c r="I509" s="71" t="s">
        <v>145</v>
      </c>
      <c r="J509" s="72" t="s">
        <v>21</v>
      </c>
      <c r="K509" s="72">
        <v>57</v>
      </c>
      <c r="L509" s="73">
        <v>0</v>
      </c>
      <c r="M509" s="74">
        <f t="shared" si="17"/>
        <v>0</v>
      </c>
    </row>
    <row r="510" spans="2:13" s="61" customFormat="1" ht="57" x14ac:dyDescent="0.2">
      <c r="B510" s="85"/>
      <c r="C510" s="86"/>
      <c r="D510" s="87"/>
      <c r="E510" s="88"/>
      <c r="F510" s="53"/>
      <c r="G510" s="53">
        <v>146</v>
      </c>
      <c r="H510" s="53"/>
      <c r="I510" s="71" t="s">
        <v>146</v>
      </c>
      <c r="J510" s="72" t="s">
        <v>21</v>
      </c>
      <c r="K510" s="72">
        <v>16</v>
      </c>
      <c r="L510" s="73">
        <v>0</v>
      </c>
      <c r="M510" s="74">
        <f t="shared" si="17"/>
        <v>0</v>
      </c>
    </row>
    <row r="511" spans="2:13" s="61" customFormat="1" ht="57" x14ac:dyDescent="0.2">
      <c r="B511" s="85"/>
      <c r="C511" s="86"/>
      <c r="D511" s="87"/>
      <c r="E511" s="88"/>
      <c r="F511" s="53"/>
      <c r="G511" s="53">
        <v>147</v>
      </c>
      <c r="H511" s="53"/>
      <c r="I511" s="71" t="s">
        <v>147</v>
      </c>
      <c r="J511" s="72" t="s">
        <v>21</v>
      </c>
      <c r="K511" s="72">
        <v>30</v>
      </c>
      <c r="L511" s="73">
        <v>0</v>
      </c>
      <c r="M511" s="74">
        <f t="shared" si="17"/>
        <v>0</v>
      </c>
    </row>
    <row r="512" spans="2:13" s="61" customFormat="1" ht="42.75" x14ac:dyDescent="0.2">
      <c r="B512" s="85"/>
      <c r="C512" s="86"/>
      <c r="D512" s="87"/>
      <c r="E512" s="88"/>
      <c r="F512" s="53"/>
      <c r="G512" s="53">
        <v>148</v>
      </c>
      <c r="H512" s="53"/>
      <c r="I512" s="71" t="s">
        <v>148</v>
      </c>
      <c r="J512" s="72" t="s">
        <v>21</v>
      </c>
      <c r="K512" s="72">
        <v>4</v>
      </c>
      <c r="L512" s="73">
        <v>0</v>
      </c>
      <c r="M512" s="74">
        <f t="shared" si="17"/>
        <v>0</v>
      </c>
    </row>
    <row r="513" spans="2:13" s="61" customFormat="1" ht="42.75" x14ac:dyDescent="0.2">
      <c r="B513" s="85"/>
      <c r="C513" s="86"/>
      <c r="D513" s="87"/>
      <c r="E513" s="88"/>
      <c r="F513" s="53"/>
      <c r="G513" s="53">
        <v>149</v>
      </c>
      <c r="H513" s="53"/>
      <c r="I513" s="71" t="s">
        <v>115</v>
      </c>
      <c r="J513" s="72" t="s">
        <v>21</v>
      </c>
      <c r="K513" s="72">
        <v>1</v>
      </c>
      <c r="L513" s="73">
        <v>0</v>
      </c>
      <c r="M513" s="74">
        <f t="shared" si="17"/>
        <v>0</v>
      </c>
    </row>
    <row r="514" spans="2:13" s="61" customFormat="1" ht="57" x14ac:dyDescent="0.2">
      <c r="B514" s="85"/>
      <c r="C514" s="86"/>
      <c r="D514" s="87"/>
      <c r="E514" s="88"/>
      <c r="F514" s="53"/>
      <c r="G514" s="53">
        <v>150</v>
      </c>
      <c r="H514" s="53"/>
      <c r="I514" s="71" t="s">
        <v>274</v>
      </c>
      <c r="J514" s="72" t="s">
        <v>46</v>
      </c>
      <c r="K514" s="72">
        <v>145</v>
      </c>
      <c r="L514" s="73">
        <v>0</v>
      </c>
      <c r="M514" s="74">
        <f t="shared" si="17"/>
        <v>0</v>
      </c>
    </row>
    <row r="515" spans="2:13" s="61" customFormat="1" ht="42.75" x14ac:dyDescent="0.2">
      <c r="B515" s="85"/>
      <c r="C515" s="86"/>
      <c r="D515" s="87"/>
      <c r="E515" s="88"/>
      <c r="F515" s="53"/>
      <c r="G515" s="53">
        <v>151</v>
      </c>
      <c r="H515" s="53"/>
      <c r="I515" s="71" t="s">
        <v>283</v>
      </c>
      <c r="J515" s="72" t="s">
        <v>46</v>
      </c>
      <c r="K515" s="72">
        <v>50</v>
      </c>
      <c r="L515" s="73">
        <v>0</v>
      </c>
      <c r="M515" s="74">
        <f t="shared" si="17"/>
        <v>0</v>
      </c>
    </row>
    <row r="516" spans="2:13" s="61" customFormat="1" ht="57" x14ac:dyDescent="0.2">
      <c r="B516" s="85"/>
      <c r="C516" s="86"/>
      <c r="D516" s="87"/>
      <c r="E516" s="88"/>
      <c r="F516" s="53"/>
      <c r="G516" s="53">
        <v>152</v>
      </c>
      <c r="H516" s="53"/>
      <c r="I516" s="71" t="s">
        <v>103</v>
      </c>
      <c r="J516" s="72" t="s">
        <v>21</v>
      </c>
      <c r="K516" s="72">
        <v>1</v>
      </c>
      <c r="L516" s="73">
        <v>0</v>
      </c>
      <c r="M516" s="74">
        <f t="shared" si="17"/>
        <v>0</v>
      </c>
    </row>
    <row r="517" spans="2:13" s="115" customFormat="1" ht="14.25" x14ac:dyDescent="0.25">
      <c r="B517" s="116"/>
      <c r="C517" s="117">
        <v>25</v>
      </c>
      <c r="D517" s="118"/>
      <c r="E517" s="118"/>
      <c r="F517" s="118"/>
      <c r="G517" s="118"/>
      <c r="H517" s="118"/>
      <c r="I517" s="119" t="s">
        <v>19</v>
      </c>
      <c r="J517" s="118"/>
      <c r="K517" s="118"/>
      <c r="L517" s="120"/>
      <c r="M517" s="121">
        <f>M518</f>
        <v>0</v>
      </c>
    </row>
    <row r="518" spans="2:13" s="122" customFormat="1" ht="14.25" x14ac:dyDescent="0.25">
      <c r="B518" s="116"/>
      <c r="C518" s="117"/>
      <c r="D518" s="123">
        <v>10</v>
      </c>
      <c r="E518" s="123"/>
      <c r="F518" s="123"/>
      <c r="G518" s="123"/>
      <c r="H518" s="123"/>
      <c r="I518" s="124" t="s">
        <v>2</v>
      </c>
      <c r="J518" s="125"/>
      <c r="K518" s="125"/>
      <c r="L518" s="126"/>
      <c r="M518" s="127">
        <f>M519</f>
        <v>0</v>
      </c>
    </row>
    <row r="519" spans="2:13" s="122" customFormat="1" ht="14.25" x14ac:dyDescent="0.25">
      <c r="B519" s="116"/>
      <c r="C519" s="117"/>
      <c r="D519" s="64"/>
      <c r="E519" s="65">
        <v>5</v>
      </c>
      <c r="F519" s="128"/>
      <c r="G519" s="128"/>
      <c r="H519" s="128"/>
      <c r="I519" s="129" t="s">
        <v>6</v>
      </c>
      <c r="J519" s="130"/>
      <c r="K519" s="130"/>
      <c r="L519" s="131"/>
      <c r="M519" s="132">
        <f>+M520</f>
        <v>0</v>
      </c>
    </row>
    <row r="520" spans="2:13" s="61" customFormat="1" ht="14.25" x14ac:dyDescent="0.2">
      <c r="B520" s="133"/>
      <c r="C520" s="117"/>
      <c r="D520" s="64"/>
      <c r="E520" s="65"/>
      <c r="F520" s="66">
        <v>20</v>
      </c>
      <c r="G520" s="66"/>
      <c r="H520" s="66"/>
      <c r="I520" s="67" t="s">
        <v>20</v>
      </c>
      <c r="J520" s="68"/>
      <c r="K520" s="68"/>
      <c r="L520" s="78"/>
      <c r="M520" s="70">
        <f>SUM(M521:M607)</f>
        <v>0</v>
      </c>
    </row>
    <row r="521" spans="2:13" s="61" customFormat="1" ht="213.75" x14ac:dyDescent="0.2">
      <c r="B521" s="133"/>
      <c r="C521" s="117"/>
      <c r="D521" s="64"/>
      <c r="E521" s="65"/>
      <c r="F521" s="53"/>
      <c r="G521" s="53">
        <v>1</v>
      </c>
      <c r="H521" s="53"/>
      <c r="I521" s="71" t="s">
        <v>301</v>
      </c>
      <c r="J521" s="72" t="s">
        <v>21</v>
      </c>
      <c r="K521" s="72">
        <v>1</v>
      </c>
      <c r="L521" s="73">
        <v>0</v>
      </c>
      <c r="M521" s="74">
        <f t="shared" ref="M521:M584" si="18">L521*K521</f>
        <v>0</v>
      </c>
    </row>
    <row r="522" spans="2:13" s="61" customFormat="1" ht="270.75" x14ac:dyDescent="0.2">
      <c r="B522" s="133"/>
      <c r="C522" s="117"/>
      <c r="D522" s="64"/>
      <c r="E522" s="65"/>
      <c r="F522" s="53"/>
      <c r="G522" s="53">
        <v>2</v>
      </c>
      <c r="H522" s="53"/>
      <c r="I522" s="90" t="s">
        <v>346</v>
      </c>
      <c r="J522" s="72" t="s">
        <v>21</v>
      </c>
      <c r="K522" s="72">
        <v>4</v>
      </c>
      <c r="L522" s="73">
        <v>0</v>
      </c>
      <c r="M522" s="74">
        <f t="shared" si="18"/>
        <v>0</v>
      </c>
    </row>
    <row r="523" spans="2:13" s="61" customFormat="1" ht="185.25" x14ac:dyDescent="0.2">
      <c r="B523" s="133"/>
      <c r="C523" s="117"/>
      <c r="D523" s="64"/>
      <c r="E523" s="65"/>
      <c r="F523" s="53"/>
      <c r="G523" s="53">
        <v>3</v>
      </c>
      <c r="H523" s="53"/>
      <c r="I523" s="71" t="s">
        <v>344</v>
      </c>
      <c r="J523" s="72" t="s">
        <v>21</v>
      </c>
      <c r="K523" s="72">
        <v>2</v>
      </c>
      <c r="L523" s="73">
        <v>0</v>
      </c>
      <c r="M523" s="74">
        <f t="shared" si="18"/>
        <v>0</v>
      </c>
    </row>
    <row r="524" spans="2:13" s="61" customFormat="1" ht="156.75" x14ac:dyDescent="0.2">
      <c r="B524" s="133"/>
      <c r="C524" s="117"/>
      <c r="D524" s="64"/>
      <c r="E524" s="65"/>
      <c r="F524" s="53"/>
      <c r="G524" s="53">
        <v>4</v>
      </c>
      <c r="H524" s="53"/>
      <c r="I524" s="71" t="s">
        <v>345</v>
      </c>
      <c r="J524" s="72" t="s">
        <v>21</v>
      </c>
      <c r="K524" s="72">
        <v>7</v>
      </c>
      <c r="L524" s="73">
        <v>0</v>
      </c>
      <c r="M524" s="74">
        <f t="shared" si="18"/>
        <v>0</v>
      </c>
    </row>
    <row r="525" spans="2:13" s="61" customFormat="1" ht="185.25" x14ac:dyDescent="0.2">
      <c r="B525" s="133"/>
      <c r="C525" s="117"/>
      <c r="D525" s="64"/>
      <c r="E525" s="65"/>
      <c r="F525" s="53"/>
      <c r="G525" s="53">
        <v>5</v>
      </c>
      <c r="H525" s="53"/>
      <c r="I525" s="71" t="s">
        <v>347</v>
      </c>
      <c r="J525" s="72" t="s">
        <v>21</v>
      </c>
      <c r="K525" s="72">
        <v>1</v>
      </c>
      <c r="L525" s="73">
        <v>0</v>
      </c>
      <c r="M525" s="74">
        <f t="shared" si="18"/>
        <v>0</v>
      </c>
    </row>
    <row r="526" spans="2:13" s="61" customFormat="1" ht="199.5" x14ac:dyDescent="0.2">
      <c r="B526" s="133"/>
      <c r="C526" s="117"/>
      <c r="D526" s="64"/>
      <c r="E526" s="65"/>
      <c r="F526" s="53"/>
      <c r="G526" s="53">
        <v>6</v>
      </c>
      <c r="H526" s="53"/>
      <c r="I526" s="71" t="s">
        <v>348</v>
      </c>
      <c r="J526" s="72" t="s">
        <v>21</v>
      </c>
      <c r="K526" s="72">
        <v>2</v>
      </c>
      <c r="L526" s="73">
        <v>0</v>
      </c>
      <c r="M526" s="74">
        <f t="shared" si="18"/>
        <v>0</v>
      </c>
    </row>
    <row r="527" spans="2:13" s="61" customFormat="1" ht="142.5" x14ac:dyDescent="0.2">
      <c r="B527" s="133"/>
      <c r="C527" s="117"/>
      <c r="D527" s="64"/>
      <c r="E527" s="65"/>
      <c r="F527" s="53"/>
      <c r="G527" s="53">
        <v>7</v>
      </c>
      <c r="H527" s="53"/>
      <c r="I527" s="71" t="s">
        <v>349</v>
      </c>
      <c r="J527" s="72" t="s">
        <v>21</v>
      </c>
      <c r="K527" s="72">
        <v>2</v>
      </c>
      <c r="L527" s="73">
        <v>0</v>
      </c>
      <c r="M527" s="74">
        <f t="shared" si="18"/>
        <v>0</v>
      </c>
    </row>
    <row r="528" spans="2:13" s="61" customFormat="1" ht="85.5" x14ac:dyDescent="0.2">
      <c r="B528" s="133"/>
      <c r="C528" s="117"/>
      <c r="D528" s="64"/>
      <c r="E528" s="65"/>
      <c r="F528" s="53"/>
      <c r="G528" s="53">
        <v>8</v>
      </c>
      <c r="H528" s="53"/>
      <c r="I528" s="71" t="s">
        <v>240</v>
      </c>
      <c r="J528" s="72" t="s">
        <v>45</v>
      </c>
      <c r="K528" s="72">
        <v>18</v>
      </c>
      <c r="L528" s="73">
        <v>0</v>
      </c>
      <c r="M528" s="74">
        <f t="shared" si="18"/>
        <v>0</v>
      </c>
    </row>
    <row r="529" spans="2:13" s="61" customFormat="1" ht="71.25" x14ac:dyDescent="0.2">
      <c r="B529" s="133"/>
      <c r="C529" s="117"/>
      <c r="D529" s="64"/>
      <c r="E529" s="65"/>
      <c r="F529" s="53"/>
      <c r="G529" s="53">
        <v>9</v>
      </c>
      <c r="H529" s="53"/>
      <c r="I529" s="71" t="s">
        <v>241</v>
      </c>
      <c r="J529" s="72" t="s">
        <v>21</v>
      </c>
      <c r="K529" s="72">
        <v>6</v>
      </c>
      <c r="L529" s="73">
        <v>0</v>
      </c>
      <c r="M529" s="74">
        <f t="shared" si="18"/>
        <v>0</v>
      </c>
    </row>
    <row r="530" spans="2:13" s="61" customFormat="1" ht="57" x14ac:dyDescent="0.2">
      <c r="B530" s="133"/>
      <c r="C530" s="117"/>
      <c r="D530" s="64"/>
      <c r="E530" s="65"/>
      <c r="F530" s="53"/>
      <c r="G530" s="53">
        <v>10</v>
      </c>
      <c r="H530" s="53"/>
      <c r="I530" s="71" t="s">
        <v>242</v>
      </c>
      <c r="J530" s="72" t="s">
        <v>46</v>
      </c>
      <c r="K530" s="72">
        <v>8</v>
      </c>
      <c r="L530" s="73">
        <v>0</v>
      </c>
      <c r="M530" s="74">
        <f t="shared" si="18"/>
        <v>0</v>
      </c>
    </row>
    <row r="531" spans="2:13" s="61" customFormat="1" ht="57" x14ac:dyDescent="0.2">
      <c r="B531" s="133"/>
      <c r="C531" s="117"/>
      <c r="D531" s="64"/>
      <c r="E531" s="65"/>
      <c r="F531" s="53"/>
      <c r="G531" s="53">
        <v>11</v>
      </c>
      <c r="H531" s="53"/>
      <c r="I531" s="71" t="s">
        <v>175</v>
      </c>
      <c r="J531" s="72" t="s">
        <v>21</v>
      </c>
      <c r="K531" s="72">
        <v>16</v>
      </c>
      <c r="L531" s="73">
        <v>0</v>
      </c>
      <c r="M531" s="74">
        <f t="shared" si="18"/>
        <v>0</v>
      </c>
    </row>
    <row r="532" spans="2:13" s="61" customFormat="1" ht="57" x14ac:dyDescent="0.2">
      <c r="B532" s="133"/>
      <c r="C532" s="117"/>
      <c r="D532" s="64"/>
      <c r="E532" s="65"/>
      <c r="F532" s="53"/>
      <c r="G532" s="53">
        <v>12</v>
      </c>
      <c r="H532" s="53"/>
      <c r="I532" s="71" t="s">
        <v>176</v>
      </c>
      <c r="J532" s="72" t="s">
        <v>21</v>
      </c>
      <c r="K532" s="72">
        <v>18</v>
      </c>
      <c r="L532" s="73">
        <v>0</v>
      </c>
      <c r="M532" s="74">
        <f t="shared" si="18"/>
        <v>0</v>
      </c>
    </row>
    <row r="533" spans="2:13" s="61" customFormat="1" ht="57" x14ac:dyDescent="0.2">
      <c r="B533" s="133"/>
      <c r="C533" s="117"/>
      <c r="D533" s="64"/>
      <c r="E533" s="65"/>
      <c r="F533" s="53"/>
      <c r="G533" s="53">
        <v>13</v>
      </c>
      <c r="H533" s="53"/>
      <c r="I533" s="71" t="s">
        <v>177</v>
      </c>
      <c r="J533" s="72" t="s">
        <v>21</v>
      </c>
      <c r="K533" s="72">
        <v>8</v>
      </c>
      <c r="L533" s="73">
        <v>0</v>
      </c>
      <c r="M533" s="74">
        <f t="shared" si="18"/>
        <v>0</v>
      </c>
    </row>
    <row r="534" spans="2:13" s="61" customFormat="1" ht="57" x14ac:dyDescent="0.2">
      <c r="B534" s="133"/>
      <c r="C534" s="117"/>
      <c r="D534" s="64"/>
      <c r="E534" s="65"/>
      <c r="F534" s="53"/>
      <c r="G534" s="53">
        <v>14</v>
      </c>
      <c r="H534" s="53"/>
      <c r="I534" s="71" t="s">
        <v>178</v>
      </c>
      <c r="J534" s="72" t="s">
        <v>21</v>
      </c>
      <c r="K534" s="72">
        <v>4</v>
      </c>
      <c r="L534" s="73">
        <v>0</v>
      </c>
      <c r="M534" s="74">
        <f t="shared" si="18"/>
        <v>0</v>
      </c>
    </row>
    <row r="535" spans="2:13" s="61" customFormat="1" ht="42.75" x14ac:dyDescent="0.2">
      <c r="B535" s="133"/>
      <c r="C535" s="117"/>
      <c r="D535" s="64"/>
      <c r="E535" s="65"/>
      <c r="F535" s="53"/>
      <c r="G535" s="53">
        <v>15</v>
      </c>
      <c r="H535" s="53"/>
      <c r="I535" s="71" t="s">
        <v>179</v>
      </c>
      <c r="J535" s="72" t="s">
        <v>21</v>
      </c>
      <c r="K535" s="72">
        <v>4</v>
      </c>
      <c r="L535" s="73">
        <v>0</v>
      </c>
      <c r="M535" s="74">
        <f t="shared" si="18"/>
        <v>0</v>
      </c>
    </row>
    <row r="536" spans="2:13" s="61" customFormat="1" ht="42.75" x14ac:dyDescent="0.2">
      <c r="B536" s="133"/>
      <c r="C536" s="117"/>
      <c r="D536" s="64"/>
      <c r="E536" s="65"/>
      <c r="F536" s="53"/>
      <c r="G536" s="53">
        <v>16</v>
      </c>
      <c r="H536" s="53"/>
      <c r="I536" s="71" t="s">
        <v>180</v>
      </c>
      <c r="J536" s="72" t="s">
        <v>21</v>
      </c>
      <c r="K536" s="72">
        <v>4</v>
      </c>
      <c r="L536" s="73">
        <v>0</v>
      </c>
      <c r="M536" s="74">
        <f t="shared" si="18"/>
        <v>0</v>
      </c>
    </row>
    <row r="537" spans="2:13" s="61" customFormat="1" ht="42.75" x14ac:dyDescent="0.2">
      <c r="B537" s="133"/>
      <c r="C537" s="117"/>
      <c r="D537" s="64"/>
      <c r="E537" s="65"/>
      <c r="F537" s="53"/>
      <c r="G537" s="53">
        <v>17</v>
      </c>
      <c r="H537" s="53"/>
      <c r="I537" s="71" t="s">
        <v>181</v>
      </c>
      <c r="J537" s="72" t="s">
        <v>21</v>
      </c>
      <c r="K537" s="72">
        <v>4</v>
      </c>
      <c r="L537" s="73">
        <v>0</v>
      </c>
      <c r="M537" s="74">
        <f t="shared" si="18"/>
        <v>0</v>
      </c>
    </row>
    <row r="538" spans="2:13" s="61" customFormat="1" ht="42.75" x14ac:dyDescent="0.2">
      <c r="B538" s="133"/>
      <c r="C538" s="117"/>
      <c r="D538" s="64"/>
      <c r="E538" s="65"/>
      <c r="F538" s="53"/>
      <c r="G538" s="53">
        <v>18</v>
      </c>
      <c r="H538" s="53"/>
      <c r="I538" s="71" t="s">
        <v>182</v>
      </c>
      <c r="J538" s="72" t="s">
        <v>21</v>
      </c>
      <c r="K538" s="72">
        <v>4</v>
      </c>
      <c r="L538" s="73">
        <v>0</v>
      </c>
      <c r="M538" s="74">
        <f t="shared" si="18"/>
        <v>0</v>
      </c>
    </row>
    <row r="539" spans="2:13" s="61" customFormat="1" ht="42.75" x14ac:dyDescent="0.2">
      <c r="B539" s="133"/>
      <c r="C539" s="117"/>
      <c r="D539" s="64"/>
      <c r="E539" s="65"/>
      <c r="F539" s="53"/>
      <c r="G539" s="53">
        <v>19</v>
      </c>
      <c r="H539" s="53"/>
      <c r="I539" s="71" t="s">
        <v>183</v>
      </c>
      <c r="J539" s="72" t="s">
        <v>21</v>
      </c>
      <c r="K539" s="72">
        <v>8</v>
      </c>
      <c r="L539" s="73">
        <v>0</v>
      </c>
      <c r="M539" s="74">
        <f t="shared" si="18"/>
        <v>0</v>
      </c>
    </row>
    <row r="540" spans="2:13" s="61" customFormat="1" ht="42.75" x14ac:dyDescent="0.2">
      <c r="B540" s="133"/>
      <c r="C540" s="117"/>
      <c r="D540" s="64"/>
      <c r="E540" s="65"/>
      <c r="F540" s="53"/>
      <c r="G540" s="53">
        <v>20</v>
      </c>
      <c r="H540" s="53"/>
      <c r="I540" s="71" t="s">
        <v>184</v>
      </c>
      <c r="J540" s="72" t="s">
        <v>21</v>
      </c>
      <c r="K540" s="72">
        <v>36</v>
      </c>
      <c r="L540" s="73">
        <v>0</v>
      </c>
      <c r="M540" s="74">
        <f t="shared" si="18"/>
        <v>0</v>
      </c>
    </row>
    <row r="541" spans="2:13" s="61" customFormat="1" ht="42.75" x14ac:dyDescent="0.2">
      <c r="B541" s="133"/>
      <c r="C541" s="117"/>
      <c r="D541" s="64"/>
      <c r="E541" s="65"/>
      <c r="F541" s="53"/>
      <c r="G541" s="53">
        <v>21</v>
      </c>
      <c r="H541" s="53"/>
      <c r="I541" s="71" t="s">
        <v>185</v>
      </c>
      <c r="J541" s="72" t="s">
        <v>21</v>
      </c>
      <c r="K541" s="72">
        <v>12</v>
      </c>
      <c r="L541" s="73">
        <v>0</v>
      </c>
      <c r="M541" s="74">
        <f t="shared" si="18"/>
        <v>0</v>
      </c>
    </row>
    <row r="542" spans="2:13" s="61" customFormat="1" ht="42.75" x14ac:dyDescent="0.2">
      <c r="B542" s="133"/>
      <c r="C542" s="117"/>
      <c r="D542" s="64"/>
      <c r="E542" s="65"/>
      <c r="F542" s="53"/>
      <c r="G542" s="53">
        <v>22</v>
      </c>
      <c r="H542" s="53"/>
      <c r="I542" s="71" t="s">
        <v>186</v>
      </c>
      <c r="J542" s="72" t="s">
        <v>21</v>
      </c>
      <c r="K542" s="72">
        <v>48</v>
      </c>
      <c r="L542" s="73">
        <v>0</v>
      </c>
      <c r="M542" s="74">
        <f t="shared" si="18"/>
        <v>0</v>
      </c>
    </row>
    <row r="543" spans="2:13" s="61" customFormat="1" ht="42.75" x14ac:dyDescent="0.2">
      <c r="B543" s="133"/>
      <c r="C543" s="117"/>
      <c r="D543" s="64"/>
      <c r="E543" s="65"/>
      <c r="F543" s="53"/>
      <c r="G543" s="53">
        <v>23</v>
      </c>
      <c r="H543" s="53"/>
      <c r="I543" s="71" t="s">
        <v>284</v>
      </c>
      <c r="J543" s="72" t="s">
        <v>46</v>
      </c>
      <c r="K543" s="72">
        <v>376</v>
      </c>
      <c r="L543" s="73">
        <v>0</v>
      </c>
      <c r="M543" s="74">
        <f t="shared" si="18"/>
        <v>0</v>
      </c>
    </row>
    <row r="544" spans="2:13" s="61" customFormat="1" ht="42.75" x14ac:dyDescent="0.2">
      <c r="B544" s="133"/>
      <c r="C544" s="117"/>
      <c r="D544" s="64"/>
      <c r="E544" s="65"/>
      <c r="F544" s="53"/>
      <c r="G544" s="53">
        <v>24</v>
      </c>
      <c r="H544" s="53"/>
      <c r="I544" s="71" t="s">
        <v>285</v>
      </c>
      <c r="J544" s="72" t="s">
        <v>46</v>
      </c>
      <c r="K544" s="72">
        <v>96</v>
      </c>
      <c r="L544" s="73">
        <v>0</v>
      </c>
      <c r="M544" s="74">
        <f t="shared" si="18"/>
        <v>0</v>
      </c>
    </row>
    <row r="545" spans="2:13" s="61" customFormat="1" ht="57" x14ac:dyDescent="0.2">
      <c r="B545" s="133"/>
      <c r="C545" s="117"/>
      <c r="D545" s="64"/>
      <c r="E545" s="65"/>
      <c r="F545" s="53"/>
      <c r="G545" s="53">
        <v>25</v>
      </c>
      <c r="H545" s="53"/>
      <c r="I545" s="71" t="s">
        <v>286</v>
      </c>
      <c r="J545" s="72" t="s">
        <v>46</v>
      </c>
      <c r="K545" s="72">
        <v>216</v>
      </c>
      <c r="L545" s="73">
        <v>0</v>
      </c>
      <c r="M545" s="74">
        <f t="shared" si="18"/>
        <v>0</v>
      </c>
    </row>
    <row r="546" spans="2:13" s="61" customFormat="1" ht="42.75" x14ac:dyDescent="0.2">
      <c r="B546" s="133"/>
      <c r="C546" s="117"/>
      <c r="D546" s="64"/>
      <c r="E546" s="65"/>
      <c r="F546" s="53"/>
      <c r="G546" s="53">
        <v>26</v>
      </c>
      <c r="H546" s="53"/>
      <c r="I546" s="71" t="s">
        <v>252</v>
      </c>
      <c r="J546" s="72" t="s">
        <v>46</v>
      </c>
      <c r="K546" s="72">
        <v>54</v>
      </c>
      <c r="L546" s="73">
        <v>0</v>
      </c>
      <c r="M546" s="74">
        <f t="shared" si="18"/>
        <v>0</v>
      </c>
    </row>
    <row r="547" spans="2:13" s="61" customFormat="1" ht="71.25" x14ac:dyDescent="0.2">
      <c r="B547" s="133"/>
      <c r="C547" s="117"/>
      <c r="D547" s="64"/>
      <c r="E547" s="65"/>
      <c r="F547" s="53"/>
      <c r="G547" s="53">
        <v>27</v>
      </c>
      <c r="H547" s="53"/>
      <c r="I547" s="71" t="s">
        <v>243</v>
      </c>
      <c r="J547" s="72" t="s">
        <v>45</v>
      </c>
      <c r="K547" s="72">
        <v>20</v>
      </c>
      <c r="L547" s="73">
        <v>0</v>
      </c>
      <c r="M547" s="74">
        <f t="shared" si="18"/>
        <v>0</v>
      </c>
    </row>
    <row r="548" spans="2:13" s="61" customFormat="1" ht="71.25" x14ac:dyDescent="0.2">
      <c r="B548" s="133"/>
      <c r="C548" s="117"/>
      <c r="D548" s="64"/>
      <c r="E548" s="65"/>
      <c r="F548" s="53"/>
      <c r="G548" s="53">
        <v>28</v>
      </c>
      <c r="H548" s="53"/>
      <c r="I548" s="71" t="s">
        <v>244</v>
      </c>
      <c r="J548" s="72" t="s">
        <v>21</v>
      </c>
      <c r="K548" s="72">
        <v>18</v>
      </c>
      <c r="L548" s="73">
        <v>0</v>
      </c>
      <c r="M548" s="74">
        <f t="shared" si="18"/>
        <v>0</v>
      </c>
    </row>
    <row r="549" spans="2:13" s="61" customFormat="1" ht="71.25" x14ac:dyDescent="0.2">
      <c r="B549" s="133"/>
      <c r="C549" s="117"/>
      <c r="D549" s="64"/>
      <c r="E549" s="65"/>
      <c r="F549" s="53"/>
      <c r="G549" s="53">
        <v>29</v>
      </c>
      <c r="H549" s="53"/>
      <c r="I549" s="71" t="s">
        <v>245</v>
      </c>
      <c r="J549" s="72" t="s">
        <v>21</v>
      </c>
      <c r="K549" s="72">
        <v>10</v>
      </c>
      <c r="L549" s="73">
        <v>0</v>
      </c>
      <c r="M549" s="74">
        <f t="shared" si="18"/>
        <v>0</v>
      </c>
    </row>
    <row r="550" spans="2:13" s="61" customFormat="1" ht="57" x14ac:dyDescent="0.2">
      <c r="B550" s="133"/>
      <c r="C550" s="117"/>
      <c r="D550" s="64"/>
      <c r="E550" s="65"/>
      <c r="F550" s="53"/>
      <c r="G550" s="53">
        <v>30</v>
      </c>
      <c r="H550" s="53"/>
      <c r="I550" s="71" t="s">
        <v>242</v>
      </c>
      <c r="J550" s="72" t="s">
        <v>46</v>
      </c>
      <c r="K550" s="72">
        <v>27</v>
      </c>
      <c r="L550" s="73">
        <v>0</v>
      </c>
      <c r="M550" s="74">
        <f t="shared" si="18"/>
        <v>0</v>
      </c>
    </row>
    <row r="551" spans="2:13" s="61" customFormat="1" ht="57" x14ac:dyDescent="0.2">
      <c r="B551" s="134"/>
      <c r="C551" s="117"/>
      <c r="D551" s="64"/>
      <c r="E551" s="65"/>
      <c r="F551" s="53"/>
      <c r="G551" s="53">
        <v>31</v>
      </c>
      <c r="H551" s="53"/>
      <c r="I551" s="71" t="s">
        <v>246</v>
      </c>
      <c r="J551" s="72" t="s">
        <v>46</v>
      </c>
      <c r="K551" s="72">
        <v>18</v>
      </c>
      <c r="L551" s="73">
        <v>0</v>
      </c>
      <c r="M551" s="74">
        <f t="shared" si="18"/>
        <v>0</v>
      </c>
    </row>
    <row r="552" spans="2:13" s="61" customFormat="1" ht="57" x14ac:dyDescent="0.2">
      <c r="B552" s="134"/>
      <c r="C552" s="117"/>
      <c r="D552" s="64"/>
      <c r="E552" s="65"/>
      <c r="F552" s="53"/>
      <c r="G552" s="53">
        <v>32</v>
      </c>
      <c r="H552" s="53"/>
      <c r="I552" s="71" t="s">
        <v>187</v>
      </c>
      <c r="J552" s="72" t="s">
        <v>21</v>
      </c>
      <c r="K552" s="72">
        <v>62</v>
      </c>
      <c r="L552" s="73">
        <v>0</v>
      </c>
      <c r="M552" s="74">
        <f t="shared" si="18"/>
        <v>0</v>
      </c>
    </row>
    <row r="553" spans="2:13" s="61" customFormat="1" ht="57" x14ac:dyDescent="0.2">
      <c r="B553" s="134"/>
      <c r="C553" s="117"/>
      <c r="D553" s="64"/>
      <c r="E553" s="65"/>
      <c r="F553" s="53"/>
      <c r="G553" s="53">
        <v>33</v>
      </c>
      <c r="H553" s="53"/>
      <c r="I553" s="71" t="s">
        <v>188</v>
      </c>
      <c r="J553" s="72" t="s">
        <v>21</v>
      </c>
      <c r="K553" s="72">
        <v>21</v>
      </c>
      <c r="L553" s="73">
        <v>0</v>
      </c>
      <c r="M553" s="74">
        <f t="shared" si="18"/>
        <v>0</v>
      </c>
    </row>
    <row r="554" spans="2:13" s="61" customFormat="1" ht="57" x14ac:dyDescent="0.2">
      <c r="B554" s="134"/>
      <c r="C554" s="117"/>
      <c r="D554" s="64"/>
      <c r="E554" s="65"/>
      <c r="F554" s="53"/>
      <c r="G554" s="53">
        <v>34</v>
      </c>
      <c r="H554" s="53"/>
      <c r="I554" s="71" t="s">
        <v>189</v>
      </c>
      <c r="J554" s="72" t="s">
        <v>21</v>
      </c>
      <c r="K554" s="72">
        <v>12</v>
      </c>
      <c r="L554" s="73">
        <v>0</v>
      </c>
      <c r="M554" s="74">
        <f t="shared" si="18"/>
        <v>0</v>
      </c>
    </row>
    <row r="555" spans="2:13" s="61" customFormat="1" ht="57" x14ac:dyDescent="0.2">
      <c r="B555" s="134"/>
      <c r="C555" s="117"/>
      <c r="D555" s="64"/>
      <c r="E555" s="65"/>
      <c r="F555" s="53"/>
      <c r="G555" s="53">
        <v>35</v>
      </c>
      <c r="H555" s="53"/>
      <c r="I555" s="71" t="s">
        <v>190</v>
      </c>
      <c r="J555" s="72" t="s">
        <v>21</v>
      </c>
      <c r="K555" s="72">
        <v>6</v>
      </c>
      <c r="L555" s="73">
        <v>0</v>
      </c>
      <c r="M555" s="74">
        <f t="shared" si="18"/>
        <v>0</v>
      </c>
    </row>
    <row r="556" spans="2:13" s="61" customFormat="1" ht="57" x14ac:dyDescent="0.2">
      <c r="B556" s="134"/>
      <c r="C556" s="117"/>
      <c r="D556" s="64"/>
      <c r="E556" s="65"/>
      <c r="F556" s="53"/>
      <c r="G556" s="53">
        <v>36</v>
      </c>
      <c r="H556" s="53"/>
      <c r="I556" s="71" t="s">
        <v>191</v>
      </c>
      <c r="J556" s="72" t="s">
        <v>21</v>
      </c>
      <c r="K556" s="72">
        <v>6</v>
      </c>
      <c r="L556" s="73">
        <v>0</v>
      </c>
      <c r="M556" s="74">
        <f t="shared" si="18"/>
        <v>0</v>
      </c>
    </row>
    <row r="557" spans="2:13" s="61" customFormat="1" ht="57" x14ac:dyDescent="0.2">
      <c r="B557" s="134"/>
      <c r="C557" s="117"/>
      <c r="D557" s="64"/>
      <c r="E557" s="65"/>
      <c r="F557" s="53"/>
      <c r="G557" s="53">
        <v>37</v>
      </c>
      <c r="H557" s="53"/>
      <c r="I557" s="71" t="s">
        <v>192</v>
      </c>
      <c r="J557" s="72" t="s">
        <v>21</v>
      </c>
      <c r="K557" s="72">
        <v>3</v>
      </c>
      <c r="L557" s="73">
        <v>0</v>
      </c>
      <c r="M557" s="74">
        <f t="shared" si="18"/>
        <v>0</v>
      </c>
    </row>
    <row r="558" spans="2:13" s="61" customFormat="1" ht="42.75" x14ac:dyDescent="0.2">
      <c r="B558" s="134"/>
      <c r="C558" s="117"/>
      <c r="D558" s="64"/>
      <c r="E558" s="65"/>
      <c r="F558" s="53"/>
      <c r="G558" s="53">
        <v>38</v>
      </c>
      <c r="H558" s="53"/>
      <c r="I558" s="71" t="s">
        <v>183</v>
      </c>
      <c r="J558" s="72" t="s">
        <v>21</v>
      </c>
      <c r="K558" s="72">
        <v>22</v>
      </c>
      <c r="L558" s="73">
        <v>0</v>
      </c>
      <c r="M558" s="74">
        <f t="shared" si="18"/>
        <v>0</v>
      </c>
    </row>
    <row r="559" spans="2:13" s="61" customFormat="1" ht="42.75" x14ac:dyDescent="0.2">
      <c r="B559" s="134"/>
      <c r="C559" s="117"/>
      <c r="D559" s="64"/>
      <c r="E559" s="65"/>
      <c r="F559" s="53"/>
      <c r="G559" s="53">
        <v>39</v>
      </c>
      <c r="H559" s="53"/>
      <c r="I559" s="71" t="s">
        <v>193</v>
      </c>
      <c r="J559" s="72" t="s">
        <v>21</v>
      </c>
      <c r="K559" s="72">
        <v>6</v>
      </c>
      <c r="L559" s="73">
        <v>0</v>
      </c>
      <c r="M559" s="74">
        <f t="shared" si="18"/>
        <v>0</v>
      </c>
    </row>
    <row r="560" spans="2:13" s="61" customFormat="1" ht="42.75" x14ac:dyDescent="0.2">
      <c r="B560" s="134"/>
      <c r="C560" s="117"/>
      <c r="D560" s="64"/>
      <c r="E560" s="65"/>
      <c r="F560" s="53"/>
      <c r="G560" s="53">
        <v>40</v>
      </c>
      <c r="H560" s="53"/>
      <c r="I560" s="71" t="s">
        <v>194</v>
      </c>
      <c r="J560" s="72" t="s">
        <v>21</v>
      </c>
      <c r="K560" s="72">
        <v>4</v>
      </c>
      <c r="L560" s="73">
        <v>0</v>
      </c>
      <c r="M560" s="74">
        <f t="shared" si="18"/>
        <v>0</v>
      </c>
    </row>
    <row r="561" spans="2:13" s="61" customFormat="1" ht="57" x14ac:dyDescent="0.2">
      <c r="B561" s="134"/>
      <c r="C561" s="117"/>
      <c r="D561" s="64"/>
      <c r="E561" s="65"/>
      <c r="F561" s="53"/>
      <c r="G561" s="53">
        <v>41</v>
      </c>
      <c r="H561" s="53"/>
      <c r="I561" s="71" t="s">
        <v>195</v>
      </c>
      <c r="J561" s="72" t="s">
        <v>21</v>
      </c>
      <c r="K561" s="72">
        <v>9</v>
      </c>
      <c r="L561" s="73">
        <v>0</v>
      </c>
      <c r="M561" s="74">
        <f t="shared" si="18"/>
        <v>0</v>
      </c>
    </row>
    <row r="562" spans="2:13" s="61" customFormat="1" ht="57" x14ac:dyDescent="0.2">
      <c r="B562" s="134"/>
      <c r="C562" s="117"/>
      <c r="D562" s="64"/>
      <c r="E562" s="65"/>
      <c r="F562" s="53"/>
      <c r="G562" s="53">
        <v>42</v>
      </c>
      <c r="H562" s="53"/>
      <c r="I562" s="71" t="s">
        <v>196</v>
      </c>
      <c r="J562" s="72" t="s">
        <v>21</v>
      </c>
      <c r="K562" s="72">
        <v>3</v>
      </c>
      <c r="L562" s="73">
        <v>0</v>
      </c>
      <c r="M562" s="74">
        <f t="shared" si="18"/>
        <v>0</v>
      </c>
    </row>
    <row r="563" spans="2:13" s="61" customFormat="1" ht="71.25" customHeight="1" x14ac:dyDescent="0.2">
      <c r="B563" s="134"/>
      <c r="C563" s="117"/>
      <c r="D563" s="64"/>
      <c r="E563" s="65"/>
      <c r="F563" s="53"/>
      <c r="G563" s="53">
        <v>43</v>
      </c>
      <c r="H563" s="53"/>
      <c r="I563" s="71" t="s">
        <v>197</v>
      </c>
      <c r="J563" s="72" t="s">
        <v>21</v>
      </c>
      <c r="K563" s="72">
        <v>2</v>
      </c>
      <c r="L563" s="73">
        <v>0</v>
      </c>
      <c r="M563" s="74">
        <f t="shared" si="18"/>
        <v>0</v>
      </c>
    </row>
    <row r="564" spans="2:13" s="61" customFormat="1" ht="42.75" x14ac:dyDescent="0.2">
      <c r="B564" s="134"/>
      <c r="C564" s="117"/>
      <c r="D564" s="64"/>
      <c r="E564" s="65"/>
      <c r="F564" s="53"/>
      <c r="G564" s="53">
        <v>44</v>
      </c>
      <c r="H564" s="53"/>
      <c r="I564" s="71" t="s">
        <v>179</v>
      </c>
      <c r="J564" s="72" t="s">
        <v>21</v>
      </c>
      <c r="K564" s="72">
        <v>45</v>
      </c>
      <c r="L564" s="73">
        <v>0</v>
      </c>
      <c r="M564" s="74">
        <f t="shared" si="18"/>
        <v>0</v>
      </c>
    </row>
    <row r="565" spans="2:13" s="61" customFormat="1" ht="42.75" x14ac:dyDescent="0.2">
      <c r="B565" s="134"/>
      <c r="C565" s="117"/>
      <c r="D565" s="64"/>
      <c r="E565" s="65"/>
      <c r="F565" s="53"/>
      <c r="G565" s="53">
        <v>45</v>
      </c>
      <c r="H565" s="53"/>
      <c r="I565" s="71" t="s">
        <v>181</v>
      </c>
      <c r="J565" s="72" t="s">
        <v>21</v>
      </c>
      <c r="K565" s="72">
        <v>45</v>
      </c>
      <c r="L565" s="73">
        <v>0</v>
      </c>
      <c r="M565" s="74">
        <f t="shared" si="18"/>
        <v>0</v>
      </c>
    </row>
    <row r="566" spans="2:13" s="61" customFormat="1" ht="42.75" x14ac:dyDescent="0.2">
      <c r="B566" s="134"/>
      <c r="C566" s="117"/>
      <c r="D566" s="64"/>
      <c r="E566" s="65"/>
      <c r="F566" s="53"/>
      <c r="G566" s="53">
        <v>46</v>
      </c>
      <c r="H566" s="53"/>
      <c r="I566" s="71" t="s">
        <v>180</v>
      </c>
      <c r="J566" s="72" t="s">
        <v>21</v>
      </c>
      <c r="K566" s="72">
        <v>8</v>
      </c>
      <c r="L566" s="73">
        <v>0</v>
      </c>
      <c r="M566" s="74">
        <f t="shared" si="18"/>
        <v>0</v>
      </c>
    </row>
    <row r="567" spans="2:13" s="61" customFormat="1" ht="42.75" x14ac:dyDescent="0.2">
      <c r="B567" s="134"/>
      <c r="C567" s="117"/>
      <c r="D567" s="64"/>
      <c r="E567" s="65"/>
      <c r="F567" s="53"/>
      <c r="G567" s="53">
        <v>47</v>
      </c>
      <c r="H567" s="53"/>
      <c r="I567" s="71" t="s">
        <v>182</v>
      </c>
      <c r="J567" s="72" t="s">
        <v>21</v>
      </c>
      <c r="K567" s="72">
        <v>8</v>
      </c>
      <c r="L567" s="73">
        <v>0</v>
      </c>
      <c r="M567" s="74">
        <f t="shared" si="18"/>
        <v>0</v>
      </c>
    </row>
    <row r="568" spans="2:13" s="61" customFormat="1" ht="42.75" x14ac:dyDescent="0.2">
      <c r="B568" s="134"/>
      <c r="C568" s="117"/>
      <c r="D568" s="64"/>
      <c r="E568" s="65"/>
      <c r="F568" s="53"/>
      <c r="G568" s="53">
        <v>48</v>
      </c>
      <c r="H568" s="53"/>
      <c r="I568" s="71" t="s">
        <v>198</v>
      </c>
      <c r="J568" s="72" t="s">
        <v>21</v>
      </c>
      <c r="K568" s="72">
        <v>4</v>
      </c>
      <c r="L568" s="73">
        <v>0</v>
      </c>
      <c r="M568" s="74">
        <f t="shared" si="18"/>
        <v>0</v>
      </c>
    </row>
    <row r="569" spans="2:13" s="61" customFormat="1" ht="42.75" x14ac:dyDescent="0.2">
      <c r="B569" s="134"/>
      <c r="C569" s="117"/>
      <c r="D569" s="64"/>
      <c r="E569" s="65"/>
      <c r="F569" s="53"/>
      <c r="G569" s="53">
        <v>49</v>
      </c>
      <c r="H569" s="53"/>
      <c r="I569" s="71" t="s">
        <v>199</v>
      </c>
      <c r="J569" s="72" t="s">
        <v>21</v>
      </c>
      <c r="K569" s="72">
        <v>4</v>
      </c>
      <c r="L569" s="73">
        <v>0</v>
      </c>
      <c r="M569" s="74">
        <f t="shared" si="18"/>
        <v>0</v>
      </c>
    </row>
    <row r="570" spans="2:13" s="61" customFormat="1" ht="57" x14ac:dyDescent="0.2">
      <c r="B570" s="134"/>
      <c r="C570" s="117"/>
      <c r="D570" s="64"/>
      <c r="E570" s="65"/>
      <c r="F570" s="53"/>
      <c r="G570" s="53">
        <v>50</v>
      </c>
      <c r="H570" s="53"/>
      <c r="I570" s="71" t="s">
        <v>200</v>
      </c>
      <c r="J570" s="72" t="s">
        <v>21</v>
      </c>
      <c r="K570" s="72">
        <v>10</v>
      </c>
      <c r="L570" s="73">
        <v>0</v>
      </c>
      <c r="M570" s="74">
        <f t="shared" si="18"/>
        <v>0</v>
      </c>
    </row>
    <row r="571" spans="2:13" s="61" customFormat="1" ht="42.75" x14ac:dyDescent="0.2">
      <c r="B571" s="134"/>
      <c r="C571" s="117"/>
      <c r="D571" s="64"/>
      <c r="E571" s="65"/>
      <c r="F571" s="53"/>
      <c r="G571" s="53">
        <v>51</v>
      </c>
      <c r="H571" s="53"/>
      <c r="I571" s="71" t="s">
        <v>184</v>
      </c>
      <c r="J571" s="72" t="s">
        <v>21</v>
      </c>
      <c r="K571" s="72">
        <v>40</v>
      </c>
      <c r="L571" s="73">
        <v>0</v>
      </c>
      <c r="M571" s="74">
        <f t="shared" si="18"/>
        <v>0</v>
      </c>
    </row>
    <row r="572" spans="2:13" s="61" customFormat="1" ht="42.75" x14ac:dyDescent="0.2">
      <c r="B572" s="134"/>
      <c r="C572" s="117"/>
      <c r="D572" s="64"/>
      <c r="E572" s="65"/>
      <c r="F572" s="53"/>
      <c r="G572" s="53">
        <v>52</v>
      </c>
      <c r="H572" s="53"/>
      <c r="I572" s="71" t="s">
        <v>201</v>
      </c>
      <c r="J572" s="72" t="s">
        <v>21</v>
      </c>
      <c r="K572" s="72">
        <v>36</v>
      </c>
      <c r="L572" s="73">
        <v>0</v>
      </c>
      <c r="M572" s="74">
        <f t="shared" si="18"/>
        <v>0</v>
      </c>
    </row>
    <row r="573" spans="2:13" s="61" customFormat="1" ht="42.75" x14ac:dyDescent="0.2">
      <c r="B573" s="134"/>
      <c r="C573" s="117"/>
      <c r="D573" s="64"/>
      <c r="E573" s="65"/>
      <c r="F573" s="53"/>
      <c r="G573" s="53">
        <v>53</v>
      </c>
      <c r="H573" s="53"/>
      <c r="I573" s="71" t="s">
        <v>202</v>
      </c>
      <c r="J573" s="72" t="s">
        <v>21</v>
      </c>
      <c r="K573" s="72">
        <v>20</v>
      </c>
      <c r="L573" s="73">
        <v>0</v>
      </c>
      <c r="M573" s="74">
        <f t="shared" si="18"/>
        <v>0</v>
      </c>
    </row>
    <row r="574" spans="2:13" s="61" customFormat="1" ht="42.75" x14ac:dyDescent="0.2">
      <c r="B574" s="134"/>
      <c r="C574" s="117"/>
      <c r="D574" s="64"/>
      <c r="E574" s="65"/>
      <c r="F574" s="53"/>
      <c r="G574" s="53">
        <v>54</v>
      </c>
      <c r="H574" s="53"/>
      <c r="I574" s="71" t="s">
        <v>186</v>
      </c>
      <c r="J574" s="72" t="s">
        <v>21</v>
      </c>
      <c r="K574" s="72">
        <v>96</v>
      </c>
      <c r="L574" s="73">
        <v>0</v>
      </c>
      <c r="M574" s="74">
        <f t="shared" si="18"/>
        <v>0</v>
      </c>
    </row>
    <row r="575" spans="2:13" s="61" customFormat="1" ht="57" x14ac:dyDescent="0.2">
      <c r="B575" s="134"/>
      <c r="C575" s="117"/>
      <c r="D575" s="64"/>
      <c r="E575" s="65"/>
      <c r="F575" s="53"/>
      <c r="G575" s="53">
        <v>55</v>
      </c>
      <c r="H575" s="53"/>
      <c r="I575" s="71" t="s">
        <v>287</v>
      </c>
      <c r="J575" s="72" t="s">
        <v>46</v>
      </c>
      <c r="K575" s="72">
        <v>25</v>
      </c>
      <c r="L575" s="73">
        <v>0</v>
      </c>
      <c r="M575" s="74">
        <f t="shared" si="18"/>
        <v>0</v>
      </c>
    </row>
    <row r="576" spans="2:13" s="61" customFormat="1" ht="57" x14ac:dyDescent="0.2">
      <c r="B576" s="134"/>
      <c r="C576" s="117"/>
      <c r="D576" s="64"/>
      <c r="E576" s="65"/>
      <c r="F576" s="53"/>
      <c r="G576" s="53">
        <v>56</v>
      </c>
      <c r="H576" s="53"/>
      <c r="I576" s="71" t="s">
        <v>288</v>
      </c>
      <c r="J576" s="72" t="s">
        <v>46</v>
      </c>
      <c r="K576" s="72">
        <v>55</v>
      </c>
      <c r="L576" s="73">
        <v>0</v>
      </c>
      <c r="M576" s="74">
        <f t="shared" si="18"/>
        <v>0</v>
      </c>
    </row>
    <row r="577" spans="2:13" s="61" customFormat="1" ht="57" x14ac:dyDescent="0.2">
      <c r="B577" s="134"/>
      <c r="C577" s="117"/>
      <c r="D577" s="64"/>
      <c r="E577" s="65"/>
      <c r="F577" s="53"/>
      <c r="G577" s="53">
        <v>57</v>
      </c>
      <c r="H577" s="53"/>
      <c r="I577" s="71" t="s">
        <v>286</v>
      </c>
      <c r="J577" s="72" t="s">
        <v>46</v>
      </c>
      <c r="K577" s="72">
        <v>125</v>
      </c>
      <c r="L577" s="73">
        <v>0</v>
      </c>
      <c r="M577" s="74">
        <f t="shared" si="18"/>
        <v>0</v>
      </c>
    </row>
    <row r="578" spans="2:13" s="61" customFormat="1" ht="42.75" x14ac:dyDescent="0.2">
      <c r="B578" s="134"/>
      <c r="C578" s="117"/>
      <c r="D578" s="64"/>
      <c r="E578" s="65"/>
      <c r="F578" s="53"/>
      <c r="G578" s="53">
        <v>58</v>
      </c>
      <c r="H578" s="53"/>
      <c r="I578" s="71" t="s">
        <v>289</v>
      </c>
      <c r="J578" s="72" t="s">
        <v>46</v>
      </c>
      <c r="K578" s="72">
        <v>15</v>
      </c>
      <c r="L578" s="73">
        <v>0</v>
      </c>
      <c r="M578" s="74">
        <f t="shared" si="18"/>
        <v>0</v>
      </c>
    </row>
    <row r="579" spans="2:13" s="61" customFormat="1" ht="42.75" x14ac:dyDescent="0.2">
      <c r="B579" s="134"/>
      <c r="C579" s="117"/>
      <c r="D579" s="64"/>
      <c r="E579" s="65"/>
      <c r="F579" s="53"/>
      <c r="G579" s="53">
        <v>59</v>
      </c>
      <c r="H579" s="53"/>
      <c r="I579" s="71" t="s">
        <v>290</v>
      </c>
      <c r="J579" s="72" t="s">
        <v>46</v>
      </c>
      <c r="K579" s="72">
        <v>32</v>
      </c>
      <c r="L579" s="73">
        <v>0</v>
      </c>
      <c r="M579" s="74">
        <f t="shared" si="18"/>
        <v>0</v>
      </c>
    </row>
    <row r="580" spans="2:13" s="61" customFormat="1" ht="42.75" x14ac:dyDescent="0.2">
      <c r="B580" s="134"/>
      <c r="C580" s="117"/>
      <c r="D580" s="64"/>
      <c r="E580" s="65"/>
      <c r="F580" s="53"/>
      <c r="G580" s="53">
        <v>60</v>
      </c>
      <c r="H580" s="53"/>
      <c r="I580" s="71" t="s">
        <v>291</v>
      </c>
      <c r="J580" s="72" t="s">
        <v>46</v>
      </c>
      <c r="K580" s="72">
        <v>45</v>
      </c>
      <c r="L580" s="73">
        <v>0</v>
      </c>
      <c r="M580" s="74">
        <f t="shared" si="18"/>
        <v>0</v>
      </c>
    </row>
    <row r="581" spans="2:13" s="61" customFormat="1" ht="42.75" x14ac:dyDescent="0.2">
      <c r="B581" s="134"/>
      <c r="C581" s="117"/>
      <c r="D581" s="64"/>
      <c r="E581" s="65"/>
      <c r="F581" s="53"/>
      <c r="G581" s="53">
        <v>61</v>
      </c>
      <c r="H581" s="53"/>
      <c r="I581" s="71" t="s">
        <v>203</v>
      </c>
      <c r="J581" s="72" t="s">
        <v>21</v>
      </c>
      <c r="K581" s="72">
        <v>1</v>
      </c>
      <c r="L581" s="73">
        <v>0</v>
      </c>
      <c r="M581" s="74">
        <f t="shared" si="18"/>
        <v>0</v>
      </c>
    </row>
    <row r="582" spans="2:13" s="61" customFormat="1" ht="85.5" x14ac:dyDescent="0.2">
      <c r="B582" s="134"/>
      <c r="C582" s="117"/>
      <c r="D582" s="64"/>
      <c r="E582" s="65"/>
      <c r="F582" s="53"/>
      <c r="G582" s="53">
        <f>G581+1</f>
        <v>62</v>
      </c>
      <c r="H582" s="53"/>
      <c r="I582" s="71" t="s">
        <v>335</v>
      </c>
      <c r="J582" s="72" t="s">
        <v>21</v>
      </c>
      <c r="K582" s="72">
        <v>8</v>
      </c>
      <c r="L582" s="73">
        <v>0</v>
      </c>
      <c r="M582" s="74">
        <f t="shared" si="18"/>
        <v>0</v>
      </c>
    </row>
    <row r="583" spans="2:13" s="61" customFormat="1" ht="85.5" x14ac:dyDescent="0.2">
      <c r="B583" s="134"/>
      <c r="C583" s="117"/>
      <c r="D583" s="64"/>
      <c r="E583" s="65"/>
      <c r="F583" s="53"/>
      <c r="G583" s="53">
        <f t="shared" ref="G583:G607" si="19">G582+1</f>
        <v>63</v>
      </c>
      <c r="H583" s="53"/>
      <c r="I583" s="71" t="s">
        <v>334</v>
      </c>
      <c r="J583" s="72" t="s">
        <v>21</v>
      </c>
      <c r="K583" s="72">
        <v>6</v>
      </c>
      <c r="L583" s="73">
        <v>0</v>
      </c>
      <c r="M583" s="74">
        <f t="shared" si="18"/>
        <v>0</v>
      </c>
    </row>
    <row r="584" spans="2:13" s="61" customFormat="1" ht="71.25" x14ac:dyDescent="0.2">
      <c r="B584" s="134"/>
      <c r="C584" s="117"/>
      <c r="D584" s="64"/>
      <c r="E584" s="65"/>
      <c r="F584" s="53"/>
      <c r="G584" s="53">
        <f t="shared" si="19"/>
        <v>64</v>
      </c>
      <c r="H584" s="53"/>
      <c r="I584" s="71" t="s">
        <v>338</v>
      </c>
      <c r="J584" s="72" t="s">
        <v>21</v>
      </c>
      <c r="K584" s="72">
        <v>46</v>
      </c>
      <c r="L584" s="73">
        <v>0</v>
      </c>
      <c r="M584" s="74">
        <f t="shared" si="18"/>
        <v>0</v>
      </c>
    </row>
    <row r="585" spans="2:13" s="61" customFormat="1" ht="85.5" x14ac:dyDescent="0.2">
      <c r="B585" s="134"/>
      <c r="C585" s="117"/>
      <c r="D585" s="64"/>
      <c r="E585" s="65"/>
      <c r="F585" s="53"/>
      <c r="G585" s="53">
        <f t="shared" si="19"/>
        <v>65</v>
      </c>
      <c r="H585" s="53"/>
      <c r="I585" s="71" t="s">
        <v>331</v>
      </c>
      <c r="J585" s="72" t="s">
        <v>21</v>
      </c>
      <c r="K585" s="72">
        <v>28</v>
      </c>
      <c r="L585" s="73">
        <v>0</v>
      </c>
      <c r="M585" s="74">
        <f t="shared" ref="M585:M606" si="20">L585*K585</f>
        <v>0</v>
      </c>
    </row>
    <row r="586" spans="2:13" s="61" customFormat="1" ht="99.75" x14ac:dyDescent="0.2">
      <c r="B586" s="134"/>
      <c r="C586" s="117"/>
      <c r="D586" s="64"/>
      <c r="E586" s="65"/>
      <c r="F586" s="53"/>
      <c r="G586" s="53">
        <f t="shared" si="19"/>
        <v>66</v>
      </c>
      <c r="H586" s="53"/>
      <c r="I586" s="71" t="s">
        <v>332</v>
      </c>
      <c r="J586" s="72" t="s">
        <v>21</v>
      </c>
      <c r="K586" s="72">
        <v>27</v>
      </c>
      <c r="L586" s="73">
        <v>0</v>
      </c>
      <c r="M586" s="74">
        <f t="shared" si="20"/>
        <v>0</v>
      </c>
    </row>
    <row r="587" spans="2:13" s="61" customFormat="1" ht="85.5" x14ac:dyDescent="0.2">
      <c r="B587" s="134"/>
      <c r="C587" s="117"/>
      <c r="D587" s="64"/>
      <c r="E587" s="65"/>
      <c r="F587" s="53"/>
      <c r="G587" s="53">
        <f t="shared" si="19"/>
        <v>67</v>
      </c>
      <c r="H587" s="53"/>
      <c r="I587" s="71" t="s">
        <v>336</v>
      </c>
      <c r="J587" s="72" t="s">
        <v>21</v>
      </c>
      <c r="K587" s="72">
        <v>18</v>
      </c>
      <c r="L587" s="73">
        <v>0</v>
      </c>
      <c r="M587" s="74">
        <f t="shared" si="20"/>
        <v>0</v>
      </c>
    </row>
    <row r="588" spans="2:13" s="61" customFormat="1" ht="85.5" x14ac:dyDescent="0.2">
      <c r="B588" s="134"/>
      <c r="C588" s="117"/>
      <c r="D588" s="64"/>
      <c r="E588" s="65"/>
      <c r="F588" s="53"/>
      <c r="G588" s="53">
        <f t="shared" si="19"/>
        <v>68</v>
      </c>
      <c r="H588" s="53"/>
      <c r="I588" s="71" t="s">
        <v>333</v>
      </c>
      <c r="J588" s="72" t="s">
        <v>21</v>
      </c>
      <c r="K588" s="72">
        <v>33</v>
      </c>
      <c r="L588" s="73">
        <v>0</v>
      </c>
      <c r="M588" s="74">
        <f t="shared" si="20"/>
        <v>0</v>
      </c>
    </row>
    <row r="589" spans="2:13" s="61" customFormat="1" ht="85.5" x14ac:dyDescent="0.2">
      <c r="B589" s="134"/>
      <c r="C589" s="117"/>
      <c r="D589" s="64"/>
      <c r="E589" s="65"/>
      <c r="F589" s="53"/>
      <c r="G589" s="53">
        <f t="shared" si="19"/>
        <v>69</v>
      </c>
      <c r="H589" s="53"/>
      <c r="I589" s="71" t="s">
        <v>337</v>
      </c>
      <c r="J589" s="72" t="s">
        <v>21</v>
      </c>
      <c r="K589" s="72">
        <v>9</v>
      </c>
      <c r="L589" s="73">
        <v>0</v>
      </c>
      <c r="M589" s="74">
        <f t="shared" si="20"/>
        <v>0</v>
      </c>
    </row>
    <row r="590" spans="2:13" s="61" customFormat="1" ht="57" x14ac:dyDescent="0.2">
      <c r="B590" s="134"/>
      <c r="C590" s="117"/>
      <c r="D590" s="64"/>
      <c r="E590" s="65"/>
      <c r="F590" s="53"/>
      <c r="G590" s="53">
        <f t="shared" si="19"/>
        <v>70</v>
      </c>
      <c r="H590" s="53"/>
      <c r="I590" s="71" t="s">
        <v>118</v>
      </c>
      <c r="J590" s="72" t="s">
        <v>21</v>
      </c>
      <c r="K590" s="72">
        <v>8</v>
      </c>
      <c r="L590" s="73">
        <v>0</v>
      </c>
      <c r="M590" s="74">
        <f t="shared" si="20"/>
        <v>0</v>
      </c>
    </row>
    <row r="591" spans="2:13" s="61" customFormat="1" ht="42.75" x14ac:dyDescent="0.2">
      <c r="B591" s="134"/>
      <c r="C591" s="117"/>
      <c r="D591" s="64"/>
      <c r="E591" s="65"/>
      <c r="F591" s="53"/>
      <c r="G591" s="53">
        <f t="shared" si="19"/>
        <v>71</v>
      </c>
      <c r="H591" s="53"/>
      <c r="I591" s="71" t="s">
        <v>133</v>
      </c>
      <c r="J591" s="72" t="s">
        <v>21</v>
      </c>
      <c r="K591" s="72">
        <v>6</v>
      </c>
      <c r="L591" s="73">
        <v>0</v>
      </c>
      <c r="M591" s="74">
        <f t="shared" si="20"/>
        <v>0</v>
      </c>
    </row>
    <row r="592" spans="2:13" s="61" customFormat="1" ht="185.25" x14ac:dyDescent="0.2">
      <c r="B592" s="134"/>
      <c r="C592" s="117"/>
      <c r="D592" s="64"/>
      <c r="E592" s="65"/>
      <c r="F592" s="53"/>
      <c r="G592" s="53">
        <f t="shared" si="19"/>
        <v>72</v>
      </c>
      <c r="H592" s="53"/>
      <c r="I592" s="71" t="s">
        <v>204</v>
      </c>
      <c r="J592" s="72" t="s">
        <v>21</v>
      </c>
      <c r="K592" s="72">
        <v>4</v>
      </c>
      <c r="L592" s="73">
        <v>0</v>
      </c>
      <c r="M592" s="74">
        <f t="shared" si="20"/>
        <v>0</v>
      </c>
    </row>
    <row r="593" spans="2:13" s="61" customFormat="1" ht="156.75" x14ac:dyDescent="0.2">
      <c r="B593" s="134"/>
      <c r="C593" s="117"/>
      <c r="D593" s="64"/>
      <c r="E593" s="65"/>
      <c r="F593" s="53"/>
      <c r="G593" s="53">
        <f t="shared" si="19"/>
        <v>73</v>
      </c>
      <c r="H593" s="53"/>
      <c r="I593" s="71" t="s">
        <v>205</v>
      </c>
      <c r="J593" s="72" t="s">
        <v>21</v>
      </c>
      <c r="K593" s="72">
        <v>8</v>
      </c>
      <c r="L593" s="73">
        <v>0</v>
      </c>
      <c r="M593" s="74">
        <f t="shared" si="20"/>
        <v>0</v>
      </c>
    </row>
    <row r="594" spans="2:13" s="61" customFormat="1" ht="168.75" customHeight="1" x14ac:dyDescent="0.2">
      <c r="B594" s="134"/>
      <c r="C594" s="117"/>
      <c r="D594" s="64"/>
      <c r="E594" s="65"/>
      <c r="F594" s="53"/>
      <c r="G594" s="53">
        <f t="shared" si="19"/>
        <v>74</v>
      </c>
      <c r="H594" s="53"/>
      <c r="I594" s="71" t="s">
        <v>206</v>
      </c>
      <c r="J594" s="72" t="s">
        <v>21</v>
      </c>
      <c r="K594" s="72">
        <v>19</v>
      </c>
      <c r="L594" s="73">
        <v>0</v>
      </c>
      <c r="M594" s="74">
        <f t="shared" si="20"/>
        <v>0</v>
      </c>
    </row>
    <row r="595" spans="2:13" s="61" customFormat="1" ht="198.75" customHeight="1" x14ac:dyDescent="0.2">
      <c r="B595" s="134"/>
      <c r="C595" s="117"/>
      <c r="D595" s="64"/>
      <c r="E595" s="65"/>
      <c r="F595" s="53"/>
      <c r="G595" s="53">
        <f t="shared" si="19"/>
        <v>75</v>
      </c>
      <c r="H595" s="53"/>
      <c r="I595" s="71" t="s">
        <v>207</v>
      </c>
      <c r="J595" s="72" t="s">
        <v>21</v>
      </c>
      <c r="K595" s="72">
        <v>9</v>
      </c>
      <c r="L595" s="73">
        <v>0</v>
      </c>
      <c r="M595" s="74">
        <f t="shared" si="20"/>
        <v>0</v>
      </c>
    </row>
    <row r="596" spans="2:13" s="61" customFormat="1" ht="71.25" x14ac:dyDescent="0.2">
      <c r="B596" s="134"/>
      <c r="C596" s="117"/>
      <c r="D596" s="64"/>
      <c r="E596" s="65"/>
      <c r="F596" s="53"/>
      <c r="G596" s="53">
        <f t="shared" si="19"/>
        <v>76</v>
      </c>
      <c r="H596" s="53"/>
      <c r="I596" s="71" t="s">
        <v>247</v>
      </c>
      <c r="J596" s="72" t="s">
        <v>45</v>
      </c>
      <c r="K596" s="72">
        <v>146</v>
      </c>
      <c r="L596" s="73">
        <v>0</v>
      </c>
      <c r="M596" s="74">
        <f t="shared" si="20"/>
        <v>0</v>
      </c>
    </row>
    <row r="597" spans="2:13" s="61" customFormat="1" ht="57" x14ac:dyDescent="0.2">
      <c r="B597" s="134"/>
      <c r="C597" s="117"/>
      <c r="D597" s="64"/>
      <c r="E597" s="65"/>
      <c r="F597" s="53"/>
      <c r="G597" s="53">
        <f t="shared" si="19"/>
        <v>77</v>
      </c>
      <c r="H597" s="53"/>
      <c r="I597" s="71" t="s">
        <v>208</v>
      </c>
      <c r="J597" s="72" t="s">
        <v>21</v>
      </c>
      <c r="K597" s="72">
        <v>256</v>
      </c>
      <c r="L597" s="73">
        <v>0</v>
      </c>
      <c r="M597" s="74">
        <f t="shared" si="20"/>
        <v>0</v>
      </c>
    </row>
    <row r="598" spans="2:13" s="61" customFormat="1" ht="57" x14ac:dyDescent="0.2">
      <c r="B598" s="134"/>
      <c r="C598" s="117"/>
      <c r="D598" s="64"/>
      <c r="E598" s="65"/>
      <c r="F598" s="53"/>
      <c r="G598" s="53">
        <f t="shared" si="19"/>
        <v>78</v>
      </c>
      <c r="H598" s="53"/>
      <c r="I598" s="71" t="s">
        <v>209</v>
      </c>
      <c r="J598" s="72" t="s">
        <v>21</v>
      </c>
      <c r="K598" s="72">
        <v>110</v>
      </c>
      <c r="L598" s="73">
        <v>0</v>
      </c>
      <c r="M598" s="74">
        <f t="shared" si="20"/>
        <v>0</v>
      </c>
    </row>
    <row r="599" spans="2:13" s="61" customFormat="1" ht="57" x14ac:dyDescent="0.2">
      <c r="B599" s="134"/>
      <c r="C599" s="117"/>
      <c r="D599" s="64"/>
      <c r="E599" s="65"/>
      <c r="F599" s="53"/>
      <c r="G599" s="53">
        <f t="shared" si="19"/>
        <v>79</v>
      </c>
      <c r="H599" s="53"/>
      <c r="I599" s="71" t="s">
        <v>210</v>
      </c>
      <c r="J599" s="72" t="s">
        <v>21</v>
      </c>
      <c r="K599" s="72">
        <v>240</v>
      </c>
      <c r="L599" s="73">
        <v>0</v>
      </c>
      <c r="M599" s="74">
        <f t="shared" si="20"/>
        <v>0</v>
      </c>
    </row>
    <row r="600" spans="2:13" s="61" customFormat="1" ht="57" x14ac:dyDescent="0.2">
      <c r="B600" s="134"/>
      <c r="C600" s="117"/>
      <c r="D600" s="64"/>
      <c r="E600" s="65"/>
      <c r="F600" s="53"/>
      <c r="G600" s="53">
        <f t="shared" si="19"/>
        <v>80</v>
      </c>
      <c r="H600" s="53"/>
      <c r="I600" s="71" t="s">
        <v>211</v>
      </c>
      <c r="J600" s="72" t="s">
        <v>21</v>
      </c>
      <c r="K600" s="72">
        <v>95</v>
      </c>
      <c r="L600" s="73">
        <v>0</v>
      </c>
      <c r="M600" s="74">
        <f t="shared" si="20"/>
        <v>0</v>
      </c>
    </row>
    <row r="601" spans="2:13" s="61" customFormat="1" ht="42.75" x14ac:dyDescent="0.2">
      <c r="B601" s="134"/>
      <c r="C601" s="117"/>
      <c r="D601" s="64"/>
      <c r="E601" s="65"/>
      <c r="F601" s="53"/>
      <c r="G601" s="53">
        <f t="shared" si="19"/>
        <v>81</v>
      </c>
      <c r="H601" s="53"/>
      <c r="I601" s="71" t="s">
        <v>212</v>
      </c>
      <c r="J601" s="72" t="s">
        <v>21</v>
      </c>
      <c r="K601" s="72">
        <v>95</v>
      </c>
      <c r="L601" s="73">
        <v>0</v>
      </c>
      <c r="M601" s="74">
        <f t="shared" si="20"/>
        <v>0</v>
      </c>
    </row>
    <row r="602" spans="2:13" s="61" customFormat="1" ht="42.75" x14ac:dyDescent="0.2">
      <c r="B602" s="134"/>
      <c r="C602" s="117"/>
      <c r="D602" s="64"/>
      <c r="E602" s="65"/>
      <c r="F602" s="53"/>
      <c r="G602" s="53">
        <f t="shared" si="19"/>
        <v>82</v>
      </c>
      <c r="H602" s="53"/>
      <c r="I602" s="71" t="s">
        <v>213</v>
      </c>
      <c r="J602" s="72" t="s">
        <v>21</v>
      </c>
      <c r="K602" s="72">
        <v>5</v>
      </c>
      <c r="L602" s="73">
        <v>0</v>
      </c>
      <c r="M602" s="74">
        <f t="shared" si="20"/>
        <v>0</v>
      </c>
    </row>
    <row r="603" spans="2:13" s="61" customFormat="1" ht="42.75" x14ac:dyDescent="0.2">
      <c r="B603" s="134"/>
      <c r="C603" s="117"/>
      <c r="D603" s="64"/>
      <c r="E603" s="65"/>
      <c r="F603" s="53"/>
      <c r="G603" s="53">
        <f t="shared" si="19"/>
        <v>83</v>
      </c>
      <c r="H603" s="53"/>
      <c r="I603" s="71" t="s">
        <v>214</v>
      </c>
      <c r="J603" s="72" t="s">
        <v>21</v>
      </c>
      <c r="K603" s="72">
        <v>20</v>
      </c>
      <c r="L603" s="73">
        <v>0</v>
      </c>
      <c r="M603" s="74">
        <f t="shared" si="20"/>
        <v>0</v>
      </c>
    </row>
    <row r="604" spans="2:13" s="61" customFormat="1" ht="57" x14ac:dyDescent="0.2">
      <c r="B604" s="134"/>
      <c r="C604" s="117"/>
      <c r="D604" s="64"/>
      <c r="E604" s="65"/>
      <c r="F604" s="53"/>
      <c r="G604" s="53">
        <f t="shared" si="19"/>
        <v>84</v>
      </c>
      <c r="H604" s="53"/>
      <c r="I604" s="71" t="s">
        <v>292</v>
      </c>
      <c r="J604" s="72" t="s">
        <v>46</v>
      </c>
      <c r="K604" s="72">
        <v>1727</v>
      </c>
      <c r="L604" s="73">
        <v>0</v>
      </c>
      <c r="M604" s="74">
        <f t="shared" si="20"/>
        <v>0</v>
      </c>
    </row>
    <row r="605" spans="2:13" s="61" customFormat="1" ht="42.75" x14ac:dyDescent="0.2">
      <c r="B605" s="134"/>
      <c r="C605" s="117"/>
      <c r="D605" s="64"/>
      <c r="E605" s="65"/>
      <c r="F605" s="53"/>
      <c r="G605" s="53">
        <f t="shared" si="19"/>
        <v>85</v>
      </c>
      <c r="H605" s="53"/>
      <c r="I605" s="71" t="s">
        <v>291</v>
      </c>
      <c r="J605" s="72" t="s">
        <v>46</v>
      </c>
      <c r="K605" s="72">
        <v>864</v>
      </c>
      <c r="L605" s="73">
        <v>0</v>
      </c>
      <c r="M605" s="74">
        <f t="shared" si="20"/>
        <v>0</v>
      </c>
    </row>
    <row r="606" spans="2:13" s="61" customFormat="1" ht="57" x14ac:dyDescent="0.2">
      <c r="B606" s="134"/>
      <c r="C606" s="117"/>
      <c r="D606" s="64"/>
      <c r="E606" s="65"/>
      <c r="F606" s="53"/>
      <c r="G606" s="53">
        <f t="shared" si="19"/>
        <v>86</v>
      </c>
      <c r="H606" s="53"/>
      <c r="I606" s="71" t="s">
        <v>293</v>
      </c>
      <c r="J606" s="72" t="s">
        <v>46</v>
      </c>
      <c r="K606" s="72">
        <v>10</v>
      </c>
      <c r="L606" s="73">
        <v>0</v>
      </c>
      <c r="M606" s="74">
        <f t="shared" si="20"/>
        <v>0</v>
      </c>
    </row>
    <row r="607" spans="2:13" s="61" customFormat="1" ht="57" x14ac:dyDescent="0.2">
      <c r="B607" s="134"/>
      <c r="C607" s="117"/>
      <c r="D607" s="64"/>
      <c r="E607" s="65"/>
      <c r="F607" s="53"/>
      <c r="G607" s="53">
        <f t="shared" si="19"/>
        <v>87</v>
      </c>
      <c r="H607" s="53"/>
      <c r="I607" s="71" t="s">
        <v>215</v>
      </c>
      <c r="J607" s="72" t="s">
        <v>21</v>
      </c>
      <c r="K607" s="72">
        <v>12</v>
      </c>
      <c r="L607" s="73">
        <v>0</v>
      </c>
      <c r="M607" s="74">
        <f>L607*K607</f>
        <v>0</v>
      </c>
    </row>
    <row r="608" spans="2:13" s="115" customFormat="1" ht="12" customHeight="1" x14ac:dyDescent="0.25">
      <c r="B608" s="54"/>
      <c r="C608" s="55"/>
      <c r="D608" s="55"/>
      <c r="E608" s="55"/>
      <c r="F608" s="55"/>
      <c r="G608" s="55"/>
      <c r="H608" s="55"/>
      <c r="I608" s="55"/>
      <c r="J608" s="55"/>
      <c r="K608" s="55"/>
      <c r="L608" s="55"/>
      <c r="M608" s="55"/>
    </row>
    <row r="609" spans="2:13" ht="12" customHeight="1" x14ac:dyDescent="0.25">
      <c r="B609" s="45"/>
      <c r="C609" s="45"/>
      <c r="D609" s="45"/>
      <c r="E609" s="45"/>
      <c r="F609" s="45"/>
      <c r="H609" s="1"/>
      <c r="I609" s="46"/>
      <c r="J609" s="46"/>
      <c r="K609" s="47"/>
      <c r="L609" s="48" t="s">
        <v>364</v>
      </c>
      <c r="M609" s="1"/>
    </row>
    <row r="610" spans="2:13" ht="18" customHeight="1" x14ac:dyDescent="0.25">
      <c r="B610" s="45"/>
      <c r="C610" s="45"/>
      <c r="D610" s="45"/>
      <c r="E610" s="45"/>
      <c r="F610" s="45"/>
      <c r="H610" s="49"/>
      <c r="I610" s="46"/>
      <c r="J610" s="46"/>
      <c r="K610" s="47"/>
      <c r="L610" s="48" t="s">
        <v>359</v>
      </c>
      <c r="M610" s="1"/>
    </row>
    <row r="611" spans="2:13" ht="18" customHeight="1" x14ac:dyDescent="0.25">
      <c r="B611" s="45"/>
      <c r="C611" s="45"/>
      <c r="D611" s="45"/>
      <c r="E611" s="45"/>
      <c r="F611" s="45"/>
      <c r="H611" s="49"/>
      <c r="I611" s="46"/>
      <c r="J611" s="46"/>
      <c r="K611" s="47"/>
      <c r="L611" s="48" t="s">
        <v>365</v>
      </c>
      <c r="M611" s="1"/>
    </row>
    <row r="612" spans="2:13" ht="18" customHeight="1" x14ac:dyDescent="0.25">
      <c r="B612" s="45" t="s">
        <v>360</v>
      </c>
      <c r="C612" s="45"/>
      <c r="D612" s="45"/>
      <c r="E612" s="45"/>
      <c r="F612" s="45" t="s">
        <v>361</v>
      </c>
      <c r="H612" s="49"/>
      <c r="I612" s="46"/>
      <c r="J612" s="46"/>
      <c r="K612" s="47"/>
      <c r="L612" s="48"/>
      <c r="M612" s="1"/>
    </row>
    <row r="613" spans="2:13" ht="18" customHeight="1" x14ac:dyDescent="0.25">
      <c r="H613" s="50"/>
      <c r="I613" s="16"/>
      <c r="K613" s="51"/>
      <c r="L613" s="52"/>
      <c r="M613" s="1"/>
    </row>
    <row r="614" spans="2:13" ht="18" customHeight="1" x14ac:dyDescent="0.25">
      <c r="H614" s="50" t="s">
        <v>362</v>
      </c>
      <c r="I614" s="16"/>
      <c r="K614" s="51"/>
      <c r="L614" s="52"/>
      <c r="M614" s="1"/>
    </row>
    <row r="615" spans="2:13" ht="18" customHeight="1" x14ac:dyDescent="0.25">
      <c r="H615" s="50" t="s">
        <v>363</v>
      </c>
      <c r="I615" s="16"/>
      <c r="K615" s="51"/>
      <c r="L615" s="52"/>
      <c r="M615" s="1"/>
    </row>
  </sheetData>
  <mergeCells count="7">
    <mergeCell ref="B608:M608"/>
    <mergeCell ref="B1:M1"/>
    <mergeCell ref="C2:H2"/>
    <mergeCell ref="I2:M2"/>
    <mergeCell ref="C3:H3"/>
    <mergeCell ref="I3:M3"/>
    <mergeCell ref="B4:M4"/>
  </mergeCells>
  <pageMargins left="0.7" right="0.7" top="0.75" bottom="0.75" header="0.3" footer="0.3"/>
  <pageSetup paperSize="256" scale="41" fitToHeight="0"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General</vt:lpstr>
      <vt:lpstr>General!Área_de_impresión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Sofía García</dc:creator>
  <cp:lastModifiedBy>amontesr</cp:lastModifiedBy>
  <cp:lastPrinted>2022-01-14T23:53:02Z</cp:lastPrinted>
  <dcterms:created xsi:type="dcterms:W3CDTF">2021-08-25T21:12:24Z</dcterms:created>
  <dcterms:modified xsi:type="dcterms:W3CDTF">2022-03-23T01:32:23Z</dcterms:modified>
</cp:coreProperties>
</file>